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PCP_Ejercicio_2025\Daniel\3. Presupuesto\Sol info Pptal\1er trimestre informe pptal\"/>
    </mc:Choice>
  </mc:AlternateContent>
  <bookViews>
    <workbookView xWindow="0" yWindow="0" windowWidth="28800" windowHeight="12210"/>
  </bookViews>
  <sheets>
    <sheet name="C. Programática ene-mzo 2025" sheetId="1" r:id="rId1"/>
  </sheets>
  <definedNames>
    <definedName name="_xlnm._FilterDatabase" localSheetId="0" hidden="1">'C. Programática ene-mzo 2025'!$A$12:$J$183</definedName>
    <definedName name="_xlnm.Print_Area" localSheetId="0">'C. Programática ene-mzo 2025'!$A$1:$J$183</definedName>
    <definedName name="_xlnm.Print_Titles" localSheetId="0">'C. Programática ene-mzo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G133" i="1"/>
  <c r="G124" i="1"/>
  <c r="G121" i="1"/>
  <c r="G113" i="1"/>
  <c r="G109" i="1"/>
  <c r="G97" i="1"/>
  <c r="G91" i="1"/>
  <c r="G80" i="1"/>
  <c r="G72" i="1"/>
  <c r="G69" i="1"/>
  <c r="G66" i="1"/>
  <c r="G63" i="1"/>
  <c r="G54" i="1"/>
  <c r="G49" i="1"/>
  <c r="G44" i="1"/>
  <c r="G42" i="1"/>
  <c r="G40" i="1"/>
  <c r="G33" i="1"/>
  <c r="G23" i="1"/>
  <c r="G18" i="1"/>
  <c r="G14" i="1"/>
  <c r="G170" i="1"/>
  <c r="G162" i="1"/>
  <c r="G181" i="1"/>
  <c r="G179" i="1"/>
  <c r="G174" i="1"/>
  <c r="G167" i="1"/>
  <c r="G158" i="1"/>
  <c r="G156" i="1"/>
  <c r="G153" i="1"/>
  <c r="G150" i="1"/>
  <c r="G148" i="1"/>
  <c r="G143" i="1"/>
  <c r="G141" i="1"/>
  <c r="G16" i="1"/>
  <c r="F97" i="1"/>
  <c r="F23" i="1"/>
  <c r="G140" i="1" l="1"/>
  <c r="G13" i="1"/>
  <c r="D14" i="1" l="1"/>
  <c r="H14" i="1"/>
  <c r="J14" i="1"/>
  <c r="D16" i="1"/>
  <c r="H16" i="1"/>
  <c r="J16" i="1"/>
  <c r="D18" i="1"/>
  <c r="H18" i="1"/>
  <c r="J18" i="1"/>
  <c r="D23" i="1"/>
  <c r="H23" i="1"/>
  <c r="J23" i="1"/>
  <c r="D33" i="1"/>
  <c r="H33" i="1"/>
  <c r="J33" i="1"/>
  <c r="D40" i="1"/>
  <c r="H40" i="1"/>
  <c r="J40" i="1"/>
  <c r="D42" i="1"/>
  <c r="H42" i="1"/>
  <c r="J42" i="1"/>
  <c r="D44" i="1"/>
  <c r="H44" i="1"/>
  <c r="J44" i="1"/>
  <c r="D49" i="1"/>
  <c r="H49" i="1"/>
  <c r="J49" i="1"/>
  <c r="D54" i="1"/>
  <c r="H54" i="1"/>
  <c r="J54" i="1"/>
  <c r="D63" i="1"/>
  <c r="H63" i="1"/>
  <c r="J63" i="1"/>
  <c r="D66" i="1"/>
  <c r="H66" i="1"/>
  <c r="J66" i="1"/>
  <c r="D69" i="1"/>
  <c r="H69" i="1"/>
  <c r="J69" i="1"/>
  <c r="D72" i="1"/>
  <c r="H72" i="1"/>
  <c r="J72" i="1"/>
  <c r="D80" i="1"/>
  <c r="H80" i="1"/>
  <c r="J80" i="1"/>
  <c r="D91" i="1"/>
  <c r="H91" i="1"/>
  <c r="J91" i="1"/>
  <c r="D97" i="1"/>
  <c r="H97" i="1"/>
  <c r="J97" i="1"/>
  <c r="D109" i="1"/>
  <c r="H109" i="1"/>
  <c r="J109" i="1"/>
  <c r="D113" i="1"/>
  <c r="H113" i="1"/>
  <c r="J113" i="1"/>
  <c r="D121" i="1"/>
  <c r="H121" i="1"/>
  <c r="J121" i="1"/>
  <c r="D124" i="1"/>
  <c r="H124" i="1"/>
  <c r="J124" i="1"/>
  <c r="D133" i="1"/>
  <c r="H133" i="1"/>
  <c r="J133" i="1"/>
  <c r="D135" i="1"/>
  <c r="H135" i="1"/>
  <c r="J135" i="1"/>
  <c r="D141" i="1"/>
  <c r="F141" i="1"/>
  <c r="I141" i="1"/>
  <c r="H141" i="1"/>
  <c r="J141" i="1"/>
  <c r="E142" i="1"/>
  <c r="I142" i="1"/>
  <c r="D143" i="1"/>
  <c r="F143" i="1"/>
  <c r="H143" i="1"/>
  <c r="J143" i="1"/>
  <c r="E144" i="1"/>
  <c r="I144" i="1"/>
  <c r="E145" i="1"/>
  <c r="I145" i="1"/>
  <c r="E146" i="1"/>
  <c r="I146" i="1"/>
  <c r="E147" i="1"/>
  <c r="I147" i="1"/>
  <c r="D148" i="1"/>
  <c r="F148" i="1"/>
  <c r="H148" i="1"/>
  <c r="J148" i="1"/>
  <c r="E149" i="1"/>
  <c r="I149" i="1"/>
  <c r="D150" i="1"/>
  <c r="F150" i="1"/>
  <c r="I150" i="1" s="1"/>
  <c r="H150" i="1"/>
  <c r="J150" i="1"/>
  <c r="E151" i="1"/>
  <c r="I151" i="1"/>
  <c r="E152" i="1"/>
  <c r="I152" i="1"/>
  <c r="D153" i="1"/>
  <c r="F153" i="1"/>
  <c r="H153" i="1"/>
  <c r="J153" i="1"/>
  <c r="E154" i="1"/>
  <c r="I154" i="1"/>
  <c r="D156" i="1"/>
  <c r="F156" i="1"/>
  <c r="H156" i="1"/>
  <c r="J156" i="1"/>
  <c r="E157" i="1"/>
  <c r="I157" i="1"/>
  <c r="D158" i="1"/>
  <c r="F158" i="1"/>
  <c r="I158" i="1" s="1"/>
  <c r="H158" i="1"/>
  <c r="J158" i="1"/>
  <c r="E159" i="1"/>
  <c r="I159" i="1"/>
  <c r="E160" i="1"/>
  <c r="I160" i="1"/>
  <c r="E161" i="1"/>
  <c r="I161" i="1"/>
  <c r="D162" i="1"/>
  <c r="F162" i="1"/>
  <c r="I162" i="1" s="1"/>
  <c r="H162" i="1"/>
  <c r="J162" i="1"/>
  <c r="E163" i="1"/>
  <c r="I163" i="1"/>
  <c r="E164" i="1"/>
  <c r="I164" i="1"/>
  <c r="E165" i="1"/>
  <c r="I165" i="1"/>
  <c r="E166" i="1"/>
  <c r="I166" i="1"/>
  <c r="D167" i="1"/>
  <c r="F167" i="1"/>
  <c r="I167" i="1" s="1"/>
  <c r="H167" i="1"/>
  <c r="J167" i="1"/>
  <c r="E168" i="1"/>
  <c r="I168" i="1"/>
  <c r="E169" i="1"/>
  <c r="I169" i="1"/>
  <c r="D170" i="1"/>
  <c r="F170" i="1"/>
  <c r="I170" i="1" s="1"/>
  <c r="H170" i="1"/>
  <c r="J170" i="1"/>
  <c r="E171" i="1"/>
  <c r="I171" i="1"/>
  <c r="E172" i="1"/>
  <c r="I172" i="1"/>
  <c r="E173" i="1"/>
  <c r="I173" i="1"/>
  <c r="D174" i="1"/>
  <c r="F174" i="1"/>
  <c r="I174" i="1" s="1"/>
  <c r="H174" i="1"/>
  <c r="J174" i="1"/>
  <c r="E175" i="1"/>
  <c r="I175" i="1"/>
  <c r="E176" i="1"/>
  <c r="I176" i="1"/>
  <c r="D177" i="1"/>
  <c r="F177" i="1"/>
  <c r="H177" i="1"/>
  <c r="J177" i="1"/>
  <c r="E178" i="1"/>
  <c r="G178" i="1"/>
  <c r="D179" i="1"/>
  <c r="F179" i="1"/>
  <c r="I179" i="1" s="1"/>
  <c r="H179" i="1"/>
  <c r="J179" i="1"/>
  <c r="E180" i="1"/>
  <c r="I180" i="1"/>
  <c r="D181" i="1"/>
  <c r="F181" i="1"/>
  <c r="I181" i="1" s="1"/>
  <c r="H181" i="1"/>
  <c r="J181" i="1"/>
  <c r="E182" i="1"/>
  <c r="I182" i="1"/>
  <c r="E177" i="1" l="1"/>
  <c r="H140" i="1"/>
  <c r="I178" i="1"/>
  <c r="G177" i="1"/>
  <c r="G155" i="1" s="1"/>
  <c r="J155" i="1"/>
  <c r="H155" i="1"/>
  <c r="J13" i="1"/>
  <c r="J140" i="1"/>
  <c r="H13" i="1"/>
  <c r="E153" i="1"/>
  <c r="E148" i="1"/>
  <c r="E141" i="1"/>
  <c r="E179" i="1"/>
  <c r="I153" i="1"/>
  <c r="F140" i="1"/>
  <c r="I140" i="1" s="1"/>
  <c r="I143" i="1"/>
  <c r="E181" i="1"/>
  <c r="E174" i="1"/>
  <c r="E170" i="1"/>
  <c r="E167" i="1"/>
  <c r="E162" i="1"/>
  <c r="D155" i="1"/>
  <c r="E158" i="1"/>
  <c r="E156" i="1"/>
  <c r="E150" i="1"/>
  <c r="D140" i="1"/>
  <c r="D13" i="1"/>
  <c r="H183" i="1"/>
  <c r="I156" i="1"/>
  <c r="F155" i="1"/>
  <c r="I148" i="1"/>
  <c r="E143" i="1"/>
  <c r="J183" i="1" l="1"/>
  <c r="I177" i="1"/>
  <c r="E140" i="1"/>
  <c r="D183" i="1"/>
  <c r="E155" i="1"/>
  <c r="I155" i="1"/>
  <c r="I15" i="1" l="1"/>
  <c r="I14" i="1"/>
  <c r="E15" i="1"/>
  <c r="F14" i="1"/>
  <c r="E14" i="1" s="1"/>
  <c r="I17" i="1"/>
  <c r="F16" i="1"/>
  <c r="E17" i="1"/>
  <c r="E16" i="1" l="1"/>
  <c r="I16" i="1"/>
  <c r="I20" i="1"/>
  <c r="I19" i="1"/>
  <c r="E20" i="1"/>
  <c r="E21" i="1"/>
  <c r="I21" i="1"/>
  <c r="E22" i="1"/>
  <c r="I22" i="1"/>
  <c r="E19" i="1"/>
  <c r="F18" i="1"/>
  <c r="I18" i="1" l="1"/>
  <c r="E18" i="1"/>
  <c r="I27" i="1"/>
  <c r="I29" i="1"/>
  <c r="I32" i="1"/>
  <c r="I26" i="1"/>
  <c r="I31" i="1"/>
  <c r="E27" i="1"/>
  <c r="E29" i="1"/>
  <c r="E32" i="1"/>
  <c r="I24" i="1"/>
  <c r="I30" i="1"/>
  <c r="E25" i="1"/>
  <c r="I25" i="1"/>
  <c r="E30" i="1"/>
  <c r="E24" i="1"/>
  <c r="E23" i="1"/>
  <c r="E28" i="1"/>
  <c r="I28" i="1"/>
  <c r="E26" i="1"/>
  <c r="E31" i="1"/>
  <c r="I23" i="1" l="1"/>
  <c r="I37" i="1"/>
  <c r="E37" i="1"/>
  <c r="I35" i="1"/>
  <c r="I34" i="1"/>
  <c r="E35" i="1"/>
  <c r="E38" i="1"/>
  <c r="I38" i="1"/>
  <c r="E34" i="1"/>
  <c r="F33" i="1"/>
  <c r="E36" i="1"/>
  <c r="I36" i="1"/>
  <c r="E39" i="1"/>
  <c r="I39" i="1"/>
  <c r="I33" i="1" l="1"/>
  <c r="E33" i="1"/>
  <c r="I41" i="1"/>
  <c r="E41" i="1"/>
  <c r="F40" i="1"/>
  <c r="I40" i="1" l="1"/>
  <c r="E40" i="1"/>
  <c r="I43" i="1"/>
  <c r="F42" i="1"/>
  <c r="E43" i="1"/>
  <c r="I42" i="1" l="1"/>
  <c r="E42" i="1"/>
  <c r="I45" i="1"/>
  <c r="I47" i="1"/>
  <c r="I46" i="1"/>
  <c r="E47" i="1"/>
  <c r="E46" i="1"/>
  <c r="E48" i="1"/>
  <c r="I48" i="1"/>
  <c r="E45" i="1"/>
  <c r="F44" i="1"/>
  <c r="E44" i="1" s="1"/>
  <c r="I44" i="1" l="1"/>
  <c r="I53" i="1"/>
  <c r="E53" i="1"/>
  <c r="E52" i="1"/>
  <c r="I52" i="1"/>
  <c r="I49" i="1"/>
  <c r="F49" i="1"/>
  <c r="E49" i="1" s="1"/>
  <c r="E50" i="1"/>
  <c r="I50" i="1"/>
  <c r="E51" i="1"/>
  <c r="I51" i="1"/>
  <c r="I57" i="1"/>
  <c r="I58" i="1"/>
  <c r="I59" i="1"/>
  <c r="E57" i="1"/>
  <c r="I62" i="1"/>
  <c r="E62" i="1"/>
  <c r="I55" i="1"/>
  <c r="E60" i="1"/>
  <c r="I60" i="1"/>
  <c r="E56" i="1"/>
  <c r="I56" i="1"/>
  <c r="E59" i="1"/>
  <c r="E61" i="1"/>
  <c r="I61" i="1"/>
  <c r="E55" i="1"/>
  <c r="F54" i="1"/>
  <c r="I54" i="1" s="1"/>
  <c r="E58" i="1"/>
  <c r="E54" i="1" l="1"/>
  <c r="I64" i="1"/>
  <c r="I65" i="1"/>
  <c r="E65" i="1"/>
  <c r="E64" i="1"/>
  <c r="F63" i="1"/>
  <c r="E63" i="1" s="1"/>
  <c r="I63" i="1" l="1"/>
  <c r="I67" i="1"/>
  <c r="I68" i="1"/>
  <c r="E68" i="1"/>
  <c r="E67" i="1"/>
  <c r="F66" i="1"/>
  <c r="E66" i="1" s="1"/>
  <c r="I66" i="1" l="1"/>
  <c r="I70" i="1"/>
  <c r="I71" i="1"/>
  <c r="E71" i="1"/>
  <c r="E70" i="1"/>
  <c r="F69" i="1"/>
  <c r="E69" i="1" s="1"/>
  <c r="I69" i="1" l="1"/>
  <c r="I73" i="1"/>
  <c r="I78" i="1"/>
  <c r="I75" i="1"/>
  <c r="E74" i="1"/>
  <c r="I74" i="1"/>
  <c r="E75" i="1"/>
  <c r="E77" i="1"/>
  <c r="I77" i="1"/>
  <c r="I79" i="1"/>
  <c r="E79" i="1"/>
  <c r="E76" i="1"/>
  <c r="I76" i="1"/>
  <c r="E73" i="1"/>
  <c r="F72" i="1"/>
  <c r="E72" i="1" s="1"/>
  <c r="E78" i="1"/>
  <c r="I72" i="1" l="1"/>
  <c r="I81" i="1"/>
  <c r="E84" i="1"/>
  <c r="I84" i="1"/>
  <c r="I82" i="1"/>
  <c r="I83" i="1"/>
  <c r="I85" i="1"/>
  <c r="I87" i="1"/>
  <c r="I89" i="1"/>
  <c r="E87" i="1"/>
  <c r="E82" i="1"/>
  <c r="E83" i="1"/>
  <c r="E89" i="1"/>
  <c r="E90" i="1"/>
  <c r="I90" i="1"/>
  <c r="E86" i="1"/>
  <c r="I86" i="1"/>
  <c r="E88" i="1"/>
  <c r="I88" i="1"/>
  <c r="E85" i="1"/>
  <c r="E81" i="1"/>
  <c r="F80" i="1"/>
  <c r="I80" i="1" l="1"/>
  <c r="E80" i="1"/>
  <c r="I92" i="1"/>
  <c r="I94" i="1"/>
  <c r="I95" i="1"/>
  <c r="E94" i="1"/>
  <c r="E95" i="1"/>
  <c r="E96" i="1"/>
  <c r="I96" i="1"/>
  <c r="E93" i="1"/>
  <c r="I93" i="1"/>
  <c r="E92" i="1"/>
  <c r="F91" i="1"/>
  <c r="E91" i="1" s="1"/>
  <c r="I91" i="1" l="1"/>
  <c r="I103" i="1"/>
  <c r="E103" i="1"/>
  <c r="I102" i="1"/>
  <c r="I105" i="1"/>
  <c r="E105" i="1"/>
  <c r="I104" i="1"/>
  <c r="E100" i="1"/>
  <c r="I100" i="1"/>
  <c r="I106" i="1"/>
  <c r="I98" i="1"/>
  <c r="E104" i="1"/>
  <c r="E102" i="1"/>
  <c r="I97" i="1"/>
  <c r="E108" i="1"/>
  <c r="I108" i="1"/>
  <c r="E99" i="1"/>
  <c r="I99" i="1"/>
  <c r="E101" i="1"/>
  <c r="I101" i="1"/>
  <c r="E106" i="1"/>
  <c r="E107" i="1"/>
  <c r="I107" i="1"/>
  <c r="E98" i="1"/>
  <c r="E97" i="1" l="1"/>
  <c r="I112" i="1"/>
  <c r="I111" i="1"/>
  <c r="E111" i="1"/>
  <c r="E112" i="1"/>
  <c r="I110" i="1"/>
  <c r="E110" i="1"/>
  <c r="F109" i="1"/>
  <c r="E109" i="1" l="1"/>
  <c r="I109" i="1"/>
  <c r="I115" i="1"/>
  <c r="I118" i="1"/>
  <c r="I119" i="1"/>
  <c r="E115" i="1"/>
  <c r="E118" i="1"/>
  <c r="E119" i="1"/>
  <c r="I114" i="1"/>
  <c r="E116" i="1"/>
  <c r="I116" i="1"/>
  <c r="E120" i="1"/>
  <c r="I120" i="1"/>
  <c r="F113" i="1"/>
  <c r="E113" i="1" s="1"/>
  <c r="E117" i="1"/>
  <c r="I117" i="1"/>
  <c r="E114" i="1"/>
  <c r="I113" i="1" l="1"/>
  <c r="I123" i="1"/>
  <c r="E123" i="1"/>
  <c r="I122" i="1"/>
  <c r="E122" i="1"/>
  <c r="F121" i="1"/>
  <c r="E121" i="1" s="1"/>
  <c r="I121" i="1" l="1"/>
  <c r="I125" i="1"/>
  <c r="E129" i="1"/>
  <c r="I129" i="1"/>
  <c r="E128" i="1"/>
  <c r="I128" i="1"/>
  <c r="I132" i="1"/>
  <c r="I130" i="1"/>
  <c r="E132" i="1"/>
  <c r="E130" i="1"/>
  <c r="E131" i="1"/>
  <c r="I131" i="1"/>
  <c r="I127" i="1"/>
  <c r="E127" i="1"/>
  <c r="E126" i="1"/>
  <c r="I126" i="1"/>
  <c r="E125" i="1"/>
  <c r="F124" i="1"/>
  <c r="I124" i="1" s="1"/>
  <c r="E124" i="1" l="1"/>
  <c r="I134" i="1"/>
  <c r="F133" i="1"/>
  <c r="I133" i="1" s="1"/>
  <c r="E134" i="1"/>
  <c r="E133" i="1" l="1"/>
  <c r="I138" i="1"/>
  <c r="I136" i="1"/>
  <c r="E138" i="1"/>
  <c r="I137" i="1"/>
  <c r="I139" i="1"/>
  <c r="E137" i="1"/>
  <c r="E136" i="1"/>
  <c r="F135" i="1"/>
  <c r="F13" i="1" s="1"/>
  <c r="E139" i="1"/>
  <c r="E13" i="1" l="1"/>
  <c r="E183" i="1" s="1"/>
  <c r="F183" i="1"/>
  <c r="E135" i="1"/>
  <c r="I135" i="1"/>
  <c r="I13" i="1" l="1"/>
  <c r="I183" i="1" s="1"/>
  <c r="G183" i="1"/>
</calcChain>
</file>

<file path=xl/sharedStrings.xml><?xml version="1.0" encoding="utf-8"?>
<sst xmlns="http://schemas.openxmlformats.org/spreadsheetml/2006/main" count="188" uniqueCount="147">
  <si>
    <t>Total de egresos</t>
  </si>
  <si>
    <r>
      <rPr>
        <sz val="10"/>
        <rFont val="Montserrat"/>
      </rPr>
      <t>IMPUESTO
SOBRE NÓMINAS</t>
    </r>
  </si>
  <si>
    <t>OTROS SERVICIOS GENERALES</t>
  </si>
  <si>
    <t>SERVICIOS DE LAVANDERÍA, LIMPIEZA E HIGIENE</t>
  </si>
  <si>
    <t>SERVICIOS DE INSTALACION, REPARACION, MANTENIMIENTO Y CONSERVACION</t>
  </si>
  <si>
    <t>SEGUROS DE BIENES PATRIMONIALES</t>
  </si>
  <si>
    <t>SERVICIOS FINANCIEROS, BANCARIOS Y COMERCIALES</t>
  </si>
  <si>
    <t>SERVICIOS DE VIGILANCIA</t>
  </si>
  <si>
    <t>INFORMACIÓN EN MEDIOS MASIVOS DERIVADA DE LA OPERACIÓN Y ADMINISTRACIÓ N DE LAS DEPENDENCIAS Y ENTIDA</t>
  </si>
  <si>
    <r>
      <rPr>
        <sz val="10"/>
        <rFont val="Montserrat"/>
      </rPr>
      <t>SERVICIOS PROFESIONALES
, CIENTIFICOS, TECNICOS Y OTROS SERVICIOS</t>
    </r>
  </si>
  <si>
    <t>SERVICIO TELEFÓNICO CONVENCIONAL</t>
  </si>
  <si>
    <t>SERVICIO DE AGUA</t>
  </si>
  <si>
    <t>SERVICIO DE ENERGÍA ELÉCTRICA</t>
  </si>
  <si>
    <t>SERVICIOS BASICOS</t>
  </si>
  <si>
    <t>ASIGNACIONES ADICIONALES AL SUELDO</t>
  </si>
  <si>
    <r>
      <rPr>
        <sz val="10"/>
        <rFont val="Montserrat"/>
      </rPr>
      <t>COMPENSACIÓN
GARANTIZADA</t>
    </r>
  </si>
  <si>
    <t>OTRAS PRESTACIONES SOCIALES Y ECONOMICAS</t>
  </si>
  <si>
    <t>APORTACIONES AL SISTEMA DE AHORRO PARA EL RETIRO</t>
  </si>
  <si>
    <t>APORTACIONES AL FOVISSSTE</t>
  </si>
  <si>
    <t>APORTACIONES AL SEGURO DE CESANTÍA EN EDAD AVANZADA Y VEJEZ</t>
  </si>
  <si>
    <t>APORTACIONES AL ISSSTE</t>
  </si>
  <si>
    <t>SEGURIDAD SOCIAL</t>
  </si>
  <si>
    <t>GRATIFICACIÓN DE FIN DE AÑO</t>
  </si>
  <si>
    <t>PRIMAS DE VACACIONES Y DOMINICAL</t>
  </si>
  <si>
    <t>PRIMA QUINQUENAL POR AÑOS DE SERVICIOS EFECTIVOS PRESTADOS</t>
  </si>
  <si>
    <t>REMUNERACION ES ADICIONALES Y ESPECIALES</t>
  </si>
  <si>
    <t>SUELDOS BASE</t>
  </si>
  <si>
    <t>REMUNERACION ES AL PERSONAL DE CARACTER PERMANENTE</t>
  </si>
  <si>
    <t>ACTIVIDADES DE APOYO A LA FUNCION PUBLICA Y BUEN GOBIERNO</t>
  </si>
  <si>
    <t>OTROS IMPUESTOS Y DERECHOS</t>
  </si>
  <si>
    <t>SERVICIOS BANCARIOS Y FINANCIEROS</t>
  </si>
  <si>
    <r>
      <rPr>
        <sz val="10"/>
        <rFont val="Montserrat"/>
      </rPr>
      <t>OTRAS ASESORÍAS PARA LA
OPERACIÓN DE
PROGRAMAS</t>
    </r>
  </si>
  <si>
    <t>SERVICIO POSTAL</t>
  </si>
  <si>
    <t>REFACCIONES Y ACCESORIOS MENORES DE MOBILIARIO Y EQUIPO DE ADMINISTRACIÓ N, EDUCACIONAL Y RECREATIVO</t>
  </si>
  <si>
    <t>HERRAMIENTAS, REFACCIONES Y ACCESORIOS MENORES</t>
  </si>
  <si>
    <t>ACTIVIDADES DE APOYO ADMINISTRATIVO</t>
  </si>
  <si>
    <t>PENAS, MULTAS, ACCESORIOS Y ACTUALIZACIONES</t>
  </si>
  <si>
    <t>EROGACIONES POR RESOLUCIONES POR AUTORIDAD COMPETENTE</t>
  </si>
  <si>
    <t>GASTOS DE ORDEN SOCIAL</t>
  </si>
  <si>
    <t>SERVICIOS OFICIALES</t>
  </si>
  <si>
    <t>VIÁTICOS EN EL EXTRANJERO PARA SERVIDORES PÚBLICOS EN EL DESEMPEÑO DE COMISIONES Y FUNCIONES OFICIAL</t>
  </si>
  <si>
    <t>VIÁTICOS NACIONALES PARA SERVIDORES PÚBLICOS EN EL DESEMPEÑO DE FUNCIONES OFICIALES</t>
  </si>
  <si>
    <t>VIÁTICOS NACIONALES PARA LABORES EN CAMPO Y DE SUPERVISIÓN</t>
  </si>
  <si>
    <t>PASAJES TERRESTRES NACIONALES PARA SERVIDORES PÚBLICOS DE MANDO EN EL DESEMPEÑO DE COMISIONES Y FUNC</t>
  </si>
  <si>
    <t>PASAJES TERRESTRES NACIONALES PARA LABORES EN CAMPO Y DE SUPERVISIÓN</t>
  </si>
  <si>
    <t>PASAJES AÉREOS INTERNACIONAL ES PARA SERVIDORES PÚBLICOS EN EL DESEMPEÑO DE COMISIONES Y FUNCIONES OF</t>
  </si>
  <si>
    <t>PASAJES AÉREOS NACIONALES PARA SERVIDORES PÚBLICOS DE MANDO EN EL DESEMPEÑO DE COMISIONES Y FUNCIONE</t>
  </si>
  <si>
    <t>PASAJES AÉREOS NACIONALES PARA LABORES EN CAMPO Y DE SUPERVISIÓN</t>
  </si>
  <si>
    <t>SERVICIOS DE TRASLADO Y VIATICOS</t>
  </si>
  <si>
    <t>DIFUSIÓN DE MENSAJES COMERCIALES PARA PROMOVER LA VENTA DE PRODUCTOS O SERVICIOS</t>
  </si>
  <si>
    <t>DIFUSIÓN DE MENSAJES SOBRE PROGRAMAS Y ACTIVIDADES GUBERNAMENTA LES</t>
  </si>
  <si>
    <t>SERVICIOS DE COMUNICACION SOCIAL Y PUBLICIDAD</t>
  </si>
  <si>
    <t>SERVICIOS DE JARDINERÍA Y FUMIGACIÓN</t>
  </si>
  <si>
    <r>
      <rPr>
        <sz val="10"/>
        <rFont val="Montserrat"/>
      </rPr>
      <t>MANTENIMIENTO Y
CONSERVACIÓN DE MAQUINARIA Y EQUIPO</t>
    </r>
  </si>
  <si>
    <r>
      <rPr>
        <sz val="10"/>
        <rFont val="Montserrat"/>
      </rPr>
      <t>MANTENIMIENTO Y
CONSERVACIÓN DE VEHÍCULOS TERRESTRES, AÉREOS, MARÍTIMOS, LACUSTRES Y FLUVIALES</t>
    </r>
  </si>
  <si>
    <r>
      <rPr>
        <sz val="10"/>
        <rFont val="Montserrat"/>
      </rPr>
      <t>MANTENIMIENTO Y
CONSERVACIÓN DE BIENES INFORMÁTICOS</t>
    </r>
  </si>
  <si>
    <r>
      <rPr>
        <sz val="10"/>
        <rFont val="Montserrat"/>
      </rPr>
      <t>MANTENIMIENTO Y
CONSERVACIÓN DE MOBILIARIO Y EQUIPO DE ADMINISTRACIÓ N</t>
    </r>
  </si>
  <si>
    <r>
      <rPr>
        <sz val="10"/>
        <rFont val="Montserrat"/>
      </rPr>
      <t>MANTENIMIENTO Y
CONSERVACIÓN
DE INMUEBLES</t>
    </r>
  </si>
  <si>
    <t>FLETES Y MANIOBRAS</t>
  </si>
  <si>
    <t>SUBCONTRATAC IÓN DE SERVICIOS CON TERCEROS</t>
  </si>
  <si>
    <r>
      <rPr>
        <sz val="10"/>
        <rFont val="Montserrat"/>
      </rPr>
      <t>IMPRESIÓN Y ELABORACIÓN DE MATERIAL INFORMATIVO
DERIVADO DE LA OPERACIÓN Y ADMINISTRACIÓ N DE LAS DEP</t>
    </r>
  </si>
  <si>
    <t>OTROS SERVICIOS COMERCIALES</t>
  </si>
  <si>
    <t>SERVICIOS PARA CAPACITACIÓN A SERVIDORES PÚBLICOS</t>
  </si>
  <si>
    <t>SERVICIOS DE MANTENIMIENTO DE APLICACIONES INFORMÁTICAS</t>
  </si>
  <si>
    <t>SERVICIOS ESTADÍSTICOS Y GEOGRÁFICOS</t>
  </si>
  <si>
    <r>
      <rPr>
        <sz val="10"/>
        <rFont val="Montserrat"/>
      </rPr>
      <t>SERVICIOS DE
INFORMÁTICA</t>
    </r>
  </si>
  <si>
    <t>PATENTES, REGALÍAS Y OTROS</t>
  </si>
  <si>
    <t>ARRENDAMIENT O DE MAQUINARIA Y EQUIPO</t>
  </si>
  <si>
    <t>ARRENDAMIENT O DE EQUIPO DE TELECOMUNICA CIONES</t>
  </si>
  <si>
    <t>ARRENDAMIENT O DE EQUIPO Y BIENES INFORMÁTICOS</t>
  </si>
  <si>
    <t>ARRENDAMIENT O DE EDIFICIOS Y LOCALES</t>
  </si>
  <si>
    <t>SERVICIOS DE ARRENDAMIENT O</t>
  </si>
  <si>
    <t>SERVICIOS INTEGRALES DE INFRAESTRUCTU RA DE CÓMPUTO</t>
  </si>
  <si>
    <t>CONTRATACIÓN DE OTROS SERVICIOS</t>
  </si>
  <si>
    <t>SERVICIOS DE CONDUCCIÓN DE SEÑALES ANALÓGICAS Y DIGITALES</t>
  </si>
  <si>
    <t>SERVICIOS DE INTERNET</t>
  </si>
  <si>
    <t>SERVICIO DE RADIOLOCALIZA CIÓN</t>
  </si>
  <si>
    <t>SERVICIO DE TELEFONÍA CELULAR</t>
  </si>
  <si>
    <t>REFACCIONES Y ACCESORIOS MENORES OTROS BIENES MUEBLES</t>
  </si>
  <si>
    <t>REFACCIONES Y ACCESORIOS MENORES DE MAQUINARIA Y OTROS EQUIPOS</t>
  </si>
  <si>
    <t>REFACCIONES Y ACCESORIOS MENORES DE EQUIPO DE TRANSPORTE</t>
  </si>
  <si>
    <t>REFACCIONES Y ACCESORIOS PARA EQUIPO DE CÓMPUTO</t>
  </si>
  <si>
    <t>REFACCIONES Y ACCESORIOS MENORES DE EDIFICIOS</t>
  </si>
  <si>
    <t>HERRAMIENTAS MENORES</t>
  </si>
  <si>
    <t>PRENDAS DE PROTECCIÓN PERSONAL</t>
  </si>
  <si>
    <t>VESTUARIO Y UNIFORMES</t>
  </si>
  <si>
    <t>VESTUARIO, BLANCOS, PRENDAS DE PROTECCION Y ARTICULOS DEPORTIVOS</t>
  </si>
  <si>
    <r>
      <rPr>
        <sz val="10"/>
        <rFont val="Montserrat"/>
      </rPr>
      <t>COMBUSTIBLES, LUBRICANTES Y ADITIVOS PARA MAQUINARIA, EQUIPO DE
PRODUCCIÓN Y SERVICIOS ADMINISTRATIV</t>
    </r>
  </si>
  <si>
    <t>COMBUSTIBLES, LUBRICANTES Y ADITIVOS PARA VEHÍCULOS TERRESTRES, AÉREOS, MARÍTIMOS, LACUSTRES Y FLUVI</t>
  </si>
  <si>
    <t>COMBUSTIBLES, LUBRICANTES Y ADITIVOS</t>
  </si>
  <si>
    <t>MEDICINAS Y PRODUCTOS FARMACÉUTICO S</t>
  </si>
  <si>
    <t>PLAGUICIDAS, ABONOS Y FERTILIZANTES</t>
  </si>
  <si>
    <t>PRODUCTOS QUIMICOS, FARMACEUTICO S Y DE LABORATORIO</t>
  </si>
  <si>
    <t>OTROS MATERIALES Y ARTÍCULOS DE CONSTRUCCIÓN Y REPARACIÓN</t>
  </si>
  <si>
    <t>MATERIALES COMPLEMENTAR IOS</t>
  </si>
  <si>
    <t>MATERIAL ELÉCTRICO Y ELECTRÓNICO</t>
  </si>
  <si>
    <t>VIDRIO Y PRODUCTOS DE VIDRIO</t>
  </si>
  <si>
    <t>MADERA Y PRODUCTOS DE MADERA</t>
  </si>
  <si>
    <t>CAL, YESO Y PRODUCTO DE YESO</t>
  </si>
  <si>
    <t>CEMENTO Y PRODUCTOS DE CONCRETO</t>
  </si>
  <si>
    <t>PRODUCTOS MINERALES NO METÁLICOS</t>
  </si>
  <si>
    <t>MATERIALES Y ARTICULOS DE CONTRUCCION Y DE REPARACION</t>
  </si>
  <si>
    <r>
      <rPr>
        <sz val="10"/>
        <rFont val="Montserrat"/>
      </rPr>
      <t>UTENSILIOS PARA EL SERVICIO DE
ALIMENTACIÓN</t>
    </r>
  </si>
  <si>
    <t>PRODUCTOS ALIMENTICIOS PARA EL PERSONAL DERIVADO DE ACTIVIDADES EXTRAORDINARI AS</t>
  </si>
  <si>
    <t>PRODUCTOS ALIMENTICIOS PARA EL PERSONAL EN LAS INSTALACIONES DE LAS DEPENDENCIAS Y ENTIDADES</t>
  </si>
  <si>
    <r>
      <rPr>
        <sz val="10"/>
        <rFont val="Montserrat"/>
      </rPr>
      <t>PRODUCTOS ALIMENTICIOS PARA EL PERSONAL QUE REALIZA LABORES EN CAMPO O DE
SUPERVISIÓN</t>
    </r>
  </si>
  <si>
    <t>ALIMENTOS Y UTENSILIOS</t>
  </si>
  <si>
    <t>MATERIAL DE LIMPIEZA</t>
  </si>
  <si>
    <t>MATERIAL DE APOYO INFORMATIVO</t>
  </si>
  <si>
    <t>MATERIALES Y ÚTILES PARA EL PROCESAMIENT O EN EQUIPOS Y BIENES INFORMÁTICOS</t>
  </si>
  <si>
    <t>MATERIALES Y ÚTILES DE OFICINA</t>
  </si>
  <si>
    <t>MATERIALES DE ADMINISTRACIO N EMISION DE DOCUMENTOS Y ARTICULOS OFICIALES</t>
  </si>
  <si>
    <t>ESTÍMULOS AL PERSONAL OPERATIVO</t>
  </si>
  <si>
    <t>PAGO DE ESTIMULOS A SERVIDORES PUBLICOS</t>
  </si>
  <si>
    <t>INCREMENTOS A LAS PERCEPCIONES</t>
  </si>
  <si>
    <t>PREVISIONES</t>
  </si>
  <si>
    <t>OTRAS PRESTACIONES</t>
  </si>
  <si>
    <t>PRESTACIONES ESTABLECIDAS POR CONDICIONES GENERALES DE TRABAJO O CONTRATOS COLECTIVOS DE TRABAJO</t>
  </si>
  <si>
    <t>PRESTACIONES DE RETIRO</t>
  </si>
  <si>
    <t>CUOTAS PARA EL FONDO DE AHORRO DEL PERSONAL CIVIL</t>
  </si>
  <si>
    <t>CUOTAS PARA EL SEGURO COLECTIVO DE RETIRO</t>
  </si>
  <si>
    <t>CUOTAS PARA EL SEGURO DE VIDA DEL PERSONAL CIVIL</t>
  </si>
  <si>
    <t>DEPÓSITOS PARA EL AHORRO SOLIDARIO</t>
  </si>
  <si>
    <t>APORTACIONES AL INFONAVIT</t>
  </si>
  <si>
    <t>APORTACIONES AL IMSS</t>
  </si>
  <si>
    <t>REMUNERACION ES POR HORAS EXTRAORDINARI AS</t>
  </si>
  <si>
    <t>HONORARIOS</t>
  </si>
  <si>
    <t>REMUNERACION ES AL PERSONAL DE CARACTER TRANSITORIO</t>
  </si>
  <si>
    <r>
      <rPr>
        <sz val="10"/>
        <rFont val="Montserrat"/>
      </rPr>
      <t>PRODUCCION Y TRANSMISION DE MATERIALES RADIOFÓNICOS DE CONTENIDOS INFORMATIVO, EDUCATIVO, CULTURAL, DE ORIENTACIÓN, SERVICIO Y
PARTICIPACIÓN SOCIAL, Y RECREATIVOS</t>
    </r>
  </si>
  <si>
    <t>Subejercicio</t>
  </si>
  <si>
    <t>Pagado</t>
  </si>
  <si>
    <t>Ejercido</t>
  </si>
  <si>
    <t>Devengado</t>
  </si>
  <si>
    <t>Modificado</t>
  </si>
  <si>
    <t>Ampliaciones/ (Reducciones)</t>
  </si>
  <si>
    <t>Aprobado</t>
  </si>
  <si>
    <t>Partida
específica</t>
  </si>
  <si>
    <t>Concepto</t>
  </si>
  <si>
    <t>Programa Presupuestal</t>
  </si>
  <si>
    <t>Filtro subtotales: Concepto,Partida Específica.</t>
  </si>
  <si>
    <t>Filtro momentos: Aprobado,Ampliaciones/Reducciones,Modificado,Devengado,Pagado,Ejercido.</t>
  </si>
  <si>
    <t>Filtro Vista de análisis: Programa.</t>
  </si>
  <si>
    <t>Categoria Programatica</t>
  </si>
  <si>
    <t>Estado Analítico del Ejercicio del Presupuesto de Egresos</t>
  </si>
  <si>
    <t>IMER: Instituto Mexicano de la Radio</t>
  </si>
  <si>
    <t>Del 01 de Enero al 31 de Marzo 2025</t>
  </si>
  <si>
    <t>SERVICIOS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</si>
</sst>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rgb="FF000000"/>
      <name val="Times New Roman"/>
      <charset val="204"/>
    </font>
    <font>
      <sz val="10"/>
      <color rgb="FF000000"/>
      <name val="Montserrat"/>
    </font>
    <font>
      <b/>
      <sz val="10"/>
      <color rgb="FF000000"/>
      <name val="Montserrat"/>
    </font>
    <font>
      <b/>
      <sz val="10"/>
      <color theme="0"/>
      <name val="Montserrat"/>
    </font>
    <font>
      <sz val="10"/>
      <name val="Montserrat"/>
    </font>
    <font>
      <sz val="12"/>
      <color rgb="FF000000"/>
      <name val="Montserrat"/>
    </font>
    <font>
      <b/>
      <sz val="16"/>
      <color rgb="FF00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auto="1"/>
      </left>
      <right style="thin">
        <color rgb="FFD2D2D2"/>
      </right>
      <top/>
      <bottom style="thin">
        <color rgb="FFD2D2D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rgb="FFD2D2D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" fontId="1" fillId="0" borderId="0" xfId="0" applyNumberFormat="1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right" vertical="center" shrinkToFit="1"/>
    </xf>
    <xf numFmtId="4" fontId="1" fillId="0" borderId="5" xfId="0" applyNumberFormat="1" applyFont="1" applyFill="1" applyBorder="1" applyAlignment="1">
      <alignment horizontal="right" vertical="center" shrinkToFit="1"/>
    </xf>
    <xf numFmtId="2" fontId="1" fillId="0" borderId="5" xfId="0" applyNumberFormat="1" applyFont="1" applyFill="1" applyBorder="1" applyAlignment="1">
      <alignment horizontal="right" vertical="center" shrinkToFi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shrinkToFit="1"/>
    </xf>
    <xf numFmtId="4" fontId="2" fillId="0" borderId="5" xfId="0" applyNumberFormat="1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left" vertical="top" wrapText="1"/>
    </xf>
    <xf numFmtId="2" fontId="2" fillId="0" borderId="4" xfId="0" applyNumberFormat="1" applyFont="1" applyFill="1" applyBorder="1" applyAlignment="1">
      <alignment horizontal="right" vertical="center" shrinkToFit="1"/>
    </xf>
    <xf numFmtId="2" fontId="2" fillId="0" borderId="5" xfId="0" applyNumberFormat="1" applyFont="1" applyFill="1" applyBorder="1" applyAlignment="1">
      <alignment horizontal="right" vertical="center" shrinkToFit="1"/>
    </xf>
    <xf numFmtId="0" fontId="1" fillId="0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624541" cy="1227707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624541" cy="1227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86"/>
  <sheetViews>
    <sheetView tabSelected="1" zoomScale="90" zoomScaleNormal="90" workbookViewId="0"/>
  </sheetViews>
  <sheetFormatPr baseColWidth="10" defaultColWidth="9.33203125" defaultRowHeight="12.75"/>
  <cols>
    <col min="1" max="1" width="30.83203125" style="1" customWidth="1"/>
    <col min="2" max="2" width="34.1640625" style="1" bestFit="1" customWidth="1"/>
    <col min="3" max="3" width="32" style="1" customWidth="1"/>
    <col min="4" max="4" width="18" style="1" bestFit="1" customWidth="1"/>
    <col min="5" max="5" width="17.1640625" style="1" bestFit="1" customWidth="1"/>
    <col min="6" max="7" width="18" style="1" bestFit="1" customWidth="1"/>
    <col min="8" max="8" width="11.83203125" style="1" bestFit="1" customWidth="1"/>
    <col min="9" max="10" width="18" style="1" bestFit="1" customWidth="1"/>
    <col min="11" max="11" width="9.33203125" style="1"/>
    <col min="12" max="12" width="32.83203125" style="1" customWidth="1"/>
    <col min="13" max="16384" width="9.33203125" style="1"/>
  </cols>
  <sheetData>
    <row r="3" spans="1:10" ht="20.25">
      <c r="A3" s="27" t="s">
        <v>144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0.25">
      <c r="A4" s="27" t="s">
        <v>143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0.25">
      <c r="A5" s="27" t="s">
        <v>142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20.25">
      <c r="A6" s="27" t="s">
        <v>145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2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ht="15">
      <c r="A8" s="25" t="s">
        <v>141</v>
      </c>
    </row>
    <row r="9" spans="1:10" ht="15">
      <c r="A9" s="25" t="s">
        <v>140</v>
      </c>
    </row>
    <row r="10" spans="1:10" ht="15">
      <c r="A10" s="25" t="s">
        <v>139</v>
      </c>
    </row>
    <row r="12" spans="1:10" ht="25.5">
      <c r="A12" s="24" t="s">
        <v>138</v>
      </c>
      <c r="B12" s="23" t="s">
        <v>137</v>
      </c>
      <c r="C12" s="23" t="s">
        <v>136</v>
      </c>
      <c r="D12" s="23" t="s">
        <v>135</v>
      </c>
      <c r="E12" s="23" t="s">
        <v>134</v>
      </c>
      <c r="F12" s="23" t="s">
        <v>133</v>
      </c>
      <c r="G12" s="23" t="s">
        <v>132</v>
      </c>
      <c r="H12" s="22" t="s">
        <v>131</v>
      </c>
      <c r="I12" s="22" t="s">
        <v>130</v>
      </c>
      <c r="J12" s="21" t="s">
        <v>129</v>
      </c>
    </row>
    <row r="13" spans="1:10" ht="137.25" customHeight="1">
      <c r="A13" s="20" t="s">
        <v>128</v>
      </c>
      <c r="B13" s="9"/>
      <c r="C13" s="13"/>
      <c r="D13" s="13">
        <f>+D14+D16+D18+D23+D33+D40+D42+D44+D49+D54+D63+D66+D69+D72+D80+D91+D97+D109+D113+D121+D124+D133+D135</f>
        <v>220205934</v>
      </c>
      <c r="E13" s="13">
        <f t="shared" ref="E13:E44" si="0">+F13-D13</f>
        <v>0</v>
      </c>
      <c r="F13" s="13">
        <f>+F14+F16+F18+F23+F33+F40+F42+F44+F49+F54+F63+F66+F69+F72+F80+F91+F97+F109+F113+F121+F124+F133+F135</f>
        <v>220205934</v>
      </c>
      <c r="G13" s="13">
        <f>+G14+G16+G18+G23+G33+G40+G42+G44+G49+G54+G63+G66+G69+G72+G80+G91+G97+G109+G113+G121+G124+G133+G135</f>
        <v>43964135.430000007</v>
      </c>
      <c r="H13" s="13">
        <f>+H14+H16+H18+H23+H33+H40+H42+H44+H49+H54+H63+H66+H69+H72+H80+H91+H97+H109+H113+H121+H124+H133+H135</f>
        <v>0</v>
      </c>
      <c r="I13" s="13">
        <f t="shared" ref="I13:I44" si="1">+G13</f>
        <v>43964135.430000007</v>
      </c>
      <c r="J13" s="12">
        <f>+J14+J16+J18+J23+J33+J40+J42+J44+J49+J54+J63+J66+J69+J72+J80+J91+J97+J109+J113+J121+J124+J133+J135</f>
        <v>0</v>
      </c>
    </row>
    <row r="14" spans="1:10" ht="48.95" customHeight="1">
      <c r="A14" s="15"/>
      <c r="B14" s="14" t="s">
        <v>27</v>
      </c>
      <c r="C14" s="9"/>
      <c r="D14" s="13">
        <f>+D15</f>
        <v>45307285</v>
      </c>
      <c r="E14" s="13">
        <f t="shared" si="0"/>
        <v>-137266.6799999997</v>
      </c>
      <c r="F14" s="13">
        <f>+F15</f>
        <v>45170018.32</v>
      </c>
      <c r="G14" s="13">
        <f>+G15</f>
        <v>12484223.85</v>
      </c>
      <c r="H14" s="13">
        <f>+H15</f>
        <v>0</v>
      </c>
      <c r="I14" s="13">
        <f t="shared" si="1"/>
        <v>12484223.85</v>
      </c>
      <c r="J14" s="12">
        <f>+J15</f>
        <v>0</v>
      </c>
    </row>
    <row r="15" spans="1:10" ht="18" customHeight="1">
      <c r="A15" s="11"/>
      <c r="B15" s="10"/>
      <c r="C15" s="14" t="s">
        <v>26</v>
      </c>
      <c r="D15" s="7">
        <v>45307285</v>
      </c>
      <c r="E15" s="7">
        <f t="shared" si="0"/>
        <v>-137266.6799999997</v>
      </c>
      <c r="F15" s="7">
        <v>45170018.32</v>
      </c>
      <c r="G15" s="7">
        <v>12484223.85</v>
      </c>
      <c r="H15" s="8">
        <v>0</v>
      </c>
      <c r="I15" s="7">
        <f t="shared" si="1"/>
        <v>12484223.85</v>
      </c>
      <c r="J15" s="16">
        <v>0</v>
      </c>
    </row>
    <row r="16" spans="1:10" ht="48.95" customHeight="1">
      <c r="A16" s="15"/>
      <c r="B16" s="14" t="s">
        <v>127</v>
      </c>
      <c r="C16" s="9"/>
      <c r="D16" s="13">
        <f>+D17</f>
        <v>7627962</v>
      </c>
      <c r="E16" s="13">
        <f t="shared" si="0"/>
        <v>-2416242.2799999993</v>
      </c>
      <c r="F16" s="13">
        <f>+F17</f>
        <v>5211719.7200000007</v>
      </c>
      <c r="G16" s="13">
        <f>+G17</f>
        <v>0</v>
      </c>
      <c r="H16" s="13">
        <f>+H17</f>
        <v>0</v>
      </c>
      <c r="I16" s="13">
        <f t="shared" si="1"/>
        <v>0</v>
      </c>
      <c r="J16" s="12">
        <f>+J17</f>
        <v>0</v>
      </c>
    </row>
    <row r="17" spans="1:10" ht="18" customHeight="1">
      <c r="A17" s="11"/>
      <c r="B17" s="10"/>
      <c r="C17" s="14" t="s">
        <v>126</v>
      </c>
      <c r="D17" s="7">
        <v>7627962</v>
      </c>
      <c r="E17" s="7">
        <f t="shared" si="0"/>
        <v>-2416242.2799999993</v>
      </c>
      <c r="F17" s="7">
        <v>5211719.7200000007</v>
      </c>
      <c r="G17" s="8">
        <v>0</v>
      </c>
      <c r="H17" s="8">
        <v>0</v>
      </c>
      <c r="I17" s="8">
        <f t="shared" si="1"/>
        <v>0</v>
      </c>
      <c r="J17" s="6">
        <v>0</v>
      </c>
    </row>
    <row r="18" spans="1:10" ht="25.5">
      <c r="A18" s="11"/>
      <c r="B18" s="14" t="s">
        <v>25</v>
      </c>
      <c r="C18" s="10"/>
      <c r="D18" s="13">
        <f>+SUM(D19:D22)</f>
        <v>8188000</v>
      </c>
      <c r="E18" s="13">
        <f t="shared" si="0"/>
        <v>0</v>
      </c>
      <c r="F18" s="13">
        <f>+SUM(F19:F22)</f>
        <v>8188000</v>
      </c>
      <c r="G18" s="13">
        <f>+SUM(G19:G22)</f>
        <v>1034659.3199999998</v>
      </c>
      <c r="H18" s="13">
        <f>+SUM(H19:H22)</f>
        <v>0</v>
      </c>
      <c r="I18" s="13">
        <f t="shared" si="1"/>
        <v>1034659.3199999998</v>
      </c>
      <c r="J18" s="12">
        <f>+SUM(J19:J22)</f>
        <v>0</v>
      </c>
    </row>
    <row r="19" spans="1:10" ht="57.95" customHeight="1">
      <c r="A19" s="15"/>
      <c r="B19" s="9"/>
      <c r="C19" s="14" t="s">
        <v>24</v>
      </c>
      <c r="D19" s="7">
        <v>775563</v>
      </c>
      <c r="E19" s="7">
        <f t="shared" si="0"/>
        <v>0</v>
      </c>
      <c r="F19" s="7">
        <v>775563</v>
      </c>
      <c r="G19" s="7">
        <v>171654</v>
      </c>
      <c r="H19" s="8">
        <v>0</v>
      </c>
      <c r="I19" s="7">
        <f t="shared" si="1"/>
        <v>171654</v>
      </c>
      <c r="J19" s="16">
        <v>0</v>
      </c>
    </row>
    <row r="20" spans="1:10" ht="30.95" customHeight="1">
      <c r="A20" s="11"/>
      <c r="B20" s="10"/>
      <c r="C20" s="14" t="s">
        <v>23</v>
      </c>
      <c r="D20" s="7">
        <v>2309700</v>
      </c>
      <c r="E20" s="7">
        <f t="shared" si="0"/>
        <v>0</v>
      </c>
      <c r="F20" s="7">
        <v>2309700</v>
      </c>
      <c r="G20" s="7">
        <v>264311.71999999986</v>
      </c>
      <c r="H20" s="8">
        <v>0</v>
      </c>
      <c r="I20" s="7">
        <f t="shared" si="1"/>
        <v>264311.71999999986</v>
      </c>
      <c r="J20" s="6">
        <v>0</v>
      </c>
    </row>
    <row r="21" spans="1:10" ht="21.95" customHeight="1">
      <c r="A21" s="11"/>
      <c r="B21" s="10"/>
      <c r="C21" s="14" t="s">
        <v>22</v>
      </c>
      <c r="D21" s="7">
        <v>4358031</v>
      </c>
      <c r="E21" s="7">
        <f t="shared" si="0"/>
        <v>0</v>
      </c>
      <c r="F21" s="7">
        <v>4358031</v>
      </c>
      <c r="G21" s="7">
        <v>761.3</v>
      </c>
      <c r="H21" s="8">
        <v>0</v>
      </c>
      <c r="I21" s="7">
        <f t="shared" si="1"/>
        <v>761.3</v>
      </c>
      <c r="J21" s="6">
        <v>0</v>
      </c>
    </row>
    <row r="22" spans="1:10" ht="39.950000000000003" customHeight="1">
      <c r="A22" s="15"/>
      <c r="B22" s="9"/>
      <c r="C22" s="14" t="s">
        <v>125</v>
      </c>
      <c r="D22" s="7">
        <v>744706</v>
      </c>
      <c r="E22" s="7">
        <f t="shared" si="0"/>
        <v>0</v>
      </c>
      <c r="F22" s="7">
        <v>744706</v>
      </c>
      <c r="G22" s="7">
        <v>597932.29999999993</v>
      </c>
      <c r="H22" s="8">
        <v>0</v>
      </c>
      <c r="I22" s="7">
        <f t="shared" si="1"/>
        <v>597932.29999999993</v>
      </c>
      <c r="J22" s="6">
        <v>0</v>
      </c>
    </row>
    <row r="23" spans="1:10" ht="21.95" customHeight="1">
      <c r="A23" s="11"/>
      <c r="B23" s="14" t="s">
        <v>21</v>
      </c>
      <c r="C23" s="10"/>
      <c r="D23" s="13">
        <f>+SUM(D24:D32)</f>
        <v>17268989</v>
      </c>
      <c r="E23" s="13">
        <f t="shared" si="0"/>
        <v>826887.28000000119</v>
      </c>
      <c r="F23" s="13">
        <f>+SUM(F24:F32)</f>
        <v>18095876.280000001</v>
      </c>
      <c r="G23" s="13">
        <f>+SUM(G24:G32)</f>
        <v>5468675.25</v>
      </c>
      <c r="H23" s="13">
        <f>+SUM(H24:H32)</f>
        <v>0</v>
      </c>
      <c r="I23" s="13">
        <f t="shared" si="1"/>
        <v>5468675.25</v>
      </c>
      <c r="J23" s="12">
        <f>+SUM(J24:J32)</f>
        <v>0</v>
      </c>
    </row>
    <row r="24" spans="1:10" ht="41.25" customHeight="1">
      <c r="A24" s="11"/>
      <c r="B24" s="10"/>
      <c r="C24" s="14" t="s">
        <v>20</v>
      </c>
      <c r="D24" s="7">
        <v>7352213</v>
      </c>
      <c r="E24" s="7">
        <f t="shared" si="0"/>
        <v>0</v>
      </c>
      <c r="F24" s="7">
        <v>7352213</v>
      </c>
      <c r="G24" s="7">
        <v>1367729</v>
      </c>
      <c r="H24" s="8">
        <v>0</v>
      </c>
      <c r="I24" s="7">
        <f t="shared" si="1"/>
        <v>1367729</v>
      </c>
      <c r="J24" s="6">
        <v>0</v>
      </c>
    </row>
    <row r="25" spans="1:10" ht="41.25" customHeight="1">
      <c r="A25" s="11"/>
      <c r="B25" s="10"/>
      <c r="C25" s="14" t="s">
        <v>124</v>
      </c>
      <c r="D25" s="7">
        <v>5398</v>
      </c>
      <c r="E25" s="7">
        <f t="shared" si="0"/>
        <v>369331.67</v>
      </c>
      <c r="F25" s="7">
        <v>374729.67</v>
      </c>
      <c r="G25" s="7">
        <v>374729.67</v>
      </c>
      <c r="H25" s="8">
        <v>0</v>
      </c>
      <c r="I25" s="7">
        <f t="shared" si="1"/>
        <v>374729.67</v>
      </c>
      <c r="J25" s="6">
        <v>0</v>
      </c>
    </row>
    <row r="26" spans="1:10" ht="41.25" customHeight="1">
      <c r="A26" s="15"/>
      <c r="B26" s="9"/>
      <c r="C26" s="14" t="s">
        <v>19</v>
      </c>
      <c r="D26" s="7">
        <v>3174581</v>
      </c>
      <c r="E26" s="7">
        <f t="shared" si="0"/>
        <v>0</v>
      </c>
      <c r="F26" s="7">
        <v>3174581</v>
      </c>
      <c r="G26" s="7">
        <v>1115130.67</v>
      </c>
      <c r="H26" s="8">
        <v>0</v>
      </c>
      <c r="I26" s="7">
        <f t="shared" si="1"/>
        <v>1115130.67</v>
      </c>
      <c r="J26" s="6">
        <v>0</v>
      </c>
    </row>
    <row r="27" spans="1:10" ht="41.25" customHeight="1">
      <c r="A27" s="11"/>
      <c r="B27" s="10"/>
      <c r="C27" s="14" t="s">
        <v>18</v>
      </c>
      <c r="D27" s="7">
        <v>2192999</v>
      </c>
      <c r="E27" s="7">
        <f t="shared" si="0"/>
        <v>0</v>
      </c>
      <c r="F27" s="7">
        <v>2192999</v>
      </c>
      <c r="G27" s="7">
        <v>711144</v>
      </c>
      <c r="H27" s="8">
        <v>0</v>
      </c>
      <c r="I27" s="7">
        <f t="shared" si="1"/>
        <v>711144</v>
      </c>
      <c r="J27" s="6">
        <v>0</v>
      </c>
    </row>
    <row r="28" spans="1:10" ht="41.25" customHeight="1">
      <c r="A28" s="11"/>
      <c r="B28" s="10"/>
      <c r="C28" s="14" t="s">
        <v>123</v>
      </c>
      <c r="D28" s="7">
        <v>576381</v>
      </c>
      <c r="E28" s="7">
        <f t="shared" si="0"/>
        <v>0</v>
      </c>
      <c r="F28" s="7">
        <v>576381</v>
      </c>
      <c r="G28" s="7">
        <v>229254.90000000002</v>
      </c>
      <c r="H28" s="8">
        <v>0</v>
      </c>
      <c r="I28" s="7">
        <f t="shared" si="1"/>
        <v>229254.90000000002</v>
      </c>
      <c r="J28" s="6">
        <v>0</v>
      </c>
    </row>
    <row r="29" spans="1:10" ht="41.25" customHeight="1">
      <c r="A29" s="15"/>
      <c r="B29" s="9"/>
      <c r="C29" s="14" t="s">
        <v>17</v>
      </c>
      <c r="D29" s="7">
        <v>1105933</v>
      </c>
      <c r="E29" s="7">
        <f t="shared" si="0"/>
        <v>0</v>
      </c>
      <c r="F29" s="7">
        <v>1105933</v>
      </c>
      <c r="G29" s="7">
        <v>375469.98</v>
      </c>
      <c r="H29" s="8">
        <v>0</v>
      </c>
      <c r="I29" s="7">
        <f t="shared" si="1"/>
        <v>375469.98</v>
      </c>
      <c r="J29" s="6">
        <v>0</v>
      </c>
    </row>
    <row r="30" spans="1:10" ht="39.950000000000003" customHeight="1">
      <c r="A30" s="15"/>
      <c r="B30" s="9"/>
      <c r="C30" s="14" t="s">
        <v>122</v>
      </c>
      <c r="D30" s="7">
        <v>1457686</v>
      </c>
      <c r="E30" s="7">
        <f t="shared" si="0"/>
        <v>0</v>
      </c>
      <c r="F30" s="7">
        <v>1457686</v>
      </c>
      <c r="G30" s="7">
        <v>472982</v>
      </c>
      <c r="H30" s="8">
        <v>0</v>
      </c>
      <c r="I30" s="7">
        <f t="shared" si="1"/>
        <v>472982</v>
      </c>
      <c r="J30" s="6">
        <v>0</v>
      </c>
    </row>
    <row r="31" spans="1:10" ht="39.950000000000003" customHeight="1">
      <c r="A31" s="15"/>
      <c r="B31" s="9"/>
      <c r="C31" s="14" t="s">
        <v>121</v>
      </c>
      <c r="D31" s="7">
        <v>1239168</v>
      </c>
      <c r="E31" s="7">
        <f t="shared" si="0"/>
        <v>457555.6100000001</v>
      </c>
      <c r="F31" s="7">
        <v>1696723.61</v>
      </c>
      <c r="G31" s="7">
        <v>801967.03</v>
      </c>
      <c r="H31" s="8">
        <v>0</v>
      </c>
      <c r="I31" s="7">
        <f t="shared" si="1"/>
        <v>801967.03</v>
      </c>
      <c r="J31" s="6">
        <v>0</v>
      </c>
    </row>
    <row r="32" spans="1:10" ht="39.950000000000003" customHeight="1">
      <c r="A32" s="15"/>
      <c r="B32" s="9"/>
      <c r="C32" s="14" t="s">
        <v>120</v>
      </c>
      <c r="D32" s="7">
        <v>164630</v>
      </c>
      <c r="E32" s="7">
        <f t="shared" si="0"/>
        <v>0</v>
      </c>
      <c r="F32" s="7">
        <v>164630</v>
      </c>
      <c r="G32" s="7">
        <v>20268</v>
      </c>
      <c r="H32" s="8">
        <v>0</v>
      </c>
      <c r="I32" s="7">
        <f t="shared" si="1"/>
        <v>20268</v>
      </c>
      <c r="J32" s="6">
        <v>0</v>
      </c>
    </row>
    <row r="33" spans="1:10" ht="39.950000000000003" customHeight="1">
      <c r="A33" s="15"/>
      <c r="B33" s="14" t="s">
        <v>16</v>
      </c>
      <c r="C33" s="9"/>
      <c r="D33" s="13">
        <f>+SUM(D34:D39)</f>
        <v>57345930</v>
      </c>
      <c r="E33" s="13">
        <f t="shared" si="0"/>
        <v>1726621.6799999997</v>
      </c>
      <c r="F33" s="13">
        <f>+SUM(F34:F39)</f>
        <v>59072551.68</v>
      </c>
      <c r="G33" s="13">
        <f>+SUM(G34:G39)</f>
        <v>15639468.25</v>
      </c>
      <c r="H33" s="13">
        <f>+SUM(H34:H39)</f>
        <v>0</v>
      </c>
      <c r="I33" s="13">
        <f t="shared" si="1"/>
        <v>15639468.25</v>
      </c>
      <c r="J33" s="12">
        <f>+SUM(J34:J39)</f>
        <v>0</v>
      </c>
    </row>
    <row r="34" spans="1:10" ht="39.950000000000003" customHeight="1">
      <c r="A34" s="15"/>
      <c r="B34" s="9"/>
      <c r="C34" s="14" t="s">
        <v>119</v>
      </c>
      <c r="D34" s="7">
        <v>1</v>
      </c>
      <c r="E34" s="7">
        <f t="shared" si="0"/>
        <v>289628.01</v>
      </c>
      <c r="F34" s="7">
        <v>289629.01</v>
      </c>
      <c r="G34" s="7">
        <v>289629.01</v>
      </c>
      <c r="H34" s="8">
        <v>0</v>
      </c>
      <c r="I34" s="7">
        <f t="shared" si="1"/>
        <v>289629.01</v>
      </c>
      <c r="J34" s="6">
        <v>0</v>
      </c>
    </row>
    <row r="35" spans="1:10" ht="21.95" customHeight="1">
      <c r="A35" s="11"/>
      <c r="B35" s="10"/>
      <c r="C35" s="14" t="s">
        <v>118</v>
      </c>
      <c r="D35" s="7">
        <v>173677</v>
      </c>
      <c r="E35" s="7">
        <f t="shared" si="0"/>
        <v>0</v>
      </c>
      <c r="F35" s="7">
        <v>173677</v>
      </c>
      <c r="G35" s="7">
        <v>51087.090000000004</v>
      </c>
      <c r="H35" s="8">
        <v>0</v>
      </c>
      <c r="I35" s="7">
        <f t="shared" si="1"/>
        <v>51087.090000000004</v>
      </c>
      <c r="J35" s="6">
        <v>0</v>
      </c>
    </row>
    <row r="36" spans="1:10" ht="84.95" customHeight="1">
      <c r="A36" s="15"/>
      <c r="B36" s="9"/>
      <c r="C36" s="14" t="s">
        <v>117</v>
      </c>
      <c r="D36" s="7">
        <v>1</v>
      </c>
      <c r="E36" s="7">
        <f t="shared" si="0"/>
        <v>1757282.5999999996</v>
      </c>
      <c r="F36" s="7">
        <v>1757283.5999999996</v>
      </c>
      <c r="G36" s="7">
        <v>1757283.5999999996</v>
      </c>
      <c r="H36" s="8">
        <v>0</v>
      </c>
      <c r="I36" s="7">
        <f t="shared" si="1"/>
        <v>1757283.5999999996</v>
      </c>
      <c r="J36" s="6">
        <v>0</v>
      </c>
    </row>
    <row r="37" spans="1:10" ht="22.5" customHeight="1">
      <c r="A37" s="11"/>
      <c r="B37" s="10"/>
      <c r="C37" s="9" t="s">
        <v>15</v>
      </c>
      <c r="D37" s="7">
        <v>30552994</v>
      </c>
      <c r="E37" s="7">
        <f t="shared" si="0"/>
        <v>-183022.25</v>
      </c>
      <c r="F37" s="7">
        <v>30369971.75</v>
      </c>
      <c r="G37" s="7">
        <v>8327849.8900000006</v>
      </c>
      <c r="H37" s="8">
        <v>0</v>
      </c>
      <c r="I37" s="7">
        <f t="shared" si="1"/>
        <v>8327849.8900000006</v>
      </c>
      <c r="J37" s="6">
        <v>0</v>
      </c>
    </row>
    <row r="38" spans="1:10" ht="30.95" customHeight="1">
      <c r="A38" s="11"/>
      <c r="B38" s="10"/>
      <c r="C38" s="14" t="s">
        <v>14</v>
      </c>
      <c r="D38" s="7">
        <v>22621864</v>
      </c>
      <c r="E38" s="7">
        <f t="shared" si="0"/>
        <v>-137266.6799999997</v>
      </c>
      <c r="F38" s="7">
        <v>22484597.32</v>
      </c>
      <c r="G38" s="7">
        <v>5213618.66</v>
      </c>
      <c r="H38" s="8">
        <v>0</v>
      </c>
      <c r="I38" s="7">
        <f t="shared" si="1"/>
        <v>5213618.66</v>
      </c>
      <c r="J38" s="16">
        <v>0</v>
      </c>
    </row>
    <row r="39" spans="1:10" ht="21.95" customHeight="1">
      <c r="A39" s="11"/>
      <c r="B39" s="10"/>
      <c r="C39" s="14" t="s">
        <v>116</v>
      </c>
      <c r="D39" s="7">
        <v>3997393</v>
      </c>
      <c r="E39" s="7">
        <f t="shared" si="0"/>
        <v>0</v>
      </c>
      <c r="F39" s="7">
        <v>3997393</v>
      </c>
      <c r="G39" s="7">
        <v>0</v>
      </c>
      <c r="H39" s="8">
        <v>0</v>
      </c>
      <c r="I39" s="7">
        <f t="shared" si="1"/>
        <v>0</v>
      </c>
      <c r="J39" s="6">
        <v>0</v>
      </c>
    </row>
    <row r="40" spans="1:10" ht="18" customHeight="1">
      <c r="A40" s="11"/>
      <c r="B40" s="14" t="s">
        <v>115</v>
      </c>
      <c r="C40" s="10"/>
      <c r="D40" s="13">
        <f>+D41</f>
        <v>483125</v>
      </c>
      <c r="E40" s="13">
        <f t="shared" si="0"/>
        <v>0</v>
      </c>
      <c r="F40" s="13">
        <f>+F41</f>
        <v>483125</v>
      </c>
      <c r="G40" s="13">
        <f>+G41</f>
        <v>0</v>
      </c>
      <c r="H40" s="13">
        <f>+H41</f>
        <v>0</v>
      </c>
      <c r="I40" s="13">
        <f t="shared" si="1"/>
        <v>0</v>
      </c>
      <c r="J40" s="12">
        <f>+J41</f>
        <v>0</v>
      </c>
    </row>
    <row r="41" spans="1:10" ht="30.95" customHeight="1">
      <c r="A41" s="11"/>
      <c r="B41" s="10"/>
      <c r="C41" s="14" t="s">
        <v>114</v>
      </c>
      <c r="D41" s="7">
        <v>483125</v>
      </c>
      <c r="E41" s="7">
        <f t="shared" si="0"/>
        <v>0</v>
      </c>
      <c r="F41" s="7">
        <v>483125</v>
      </c>
      <c r="G41" s="8">
        <v>0</v>
      </c>
      <c r="H41" s="8">
        <v>0</v>
      </c>
      <c r="I41" s="8">
        <f t="shared" si="1"/>
        <v>0</v>
      </c>
      <c r="J41" s="6">
        <v>0</v>
      </c>
    </row>
    <row r="42" spans="1:10" ht="39.950000000000003" customHeight="1">
      <c r="A42" s="15"/>
      <c r="B42" s="14" t="s">
        <v>113</v>
      </c>
      <c r="C42" s="9"/>
      <c r="D42" s="13">
        <f>+D43</f>
        <v>2004995</v>
      </c>
      <c r="E42" s="13">
        <f t="shared" si="0"/>
        <v>0</v>
      </c>
      <c r="F42" s="13">
        <f>+F43</f>
        <v>2004995</v>
      </c>
      <c r="G42" s="13">
        <f>+G43</f>
        <v>585575.77</v>
      </c>
      <c r="H42" s="13">
        <f>+H43</f>
        <v>0</v>
      </c>
      <c r="I42" s="13">
        <f t="shared" si="1"/>
        <v>585575.77</v>
      </c>
      <c r="J42" s="12">
        <f>+J43</f>
        <v>0</v>
      </c>
    </row>
    <row r="43" spans="1:10" ht="31.35" customHeight="1">
      <c r="A43" s="11"/>
      <c r="B43" s="10"/>
      <c r="C43" s="14" t="s">
        <v>112</v>
      </c>
      <c r="D43" s="7">
        <v>2004995</v>
      </c>
      <c r="E43" s="7">
        <f t="shared" si="0"/>
        <v>0</v>
      </c>
      <c r="F43" s="7">
        <v>2004995</v>
      </c>
      <c r="G43" s="7">
        <v>585575.77</v>
      </c>
      <c r="H43" s="8">
        <v>0</v>
      </c>
      <c r="I43" s="7">
        <f t="shared" si="1"/>
        <v>585575.77</v>
      </c>
      <c r="J43" s="6">
        <v>0</v>
      </c>
    </row>
    <row r="44" spans="1:10" ht="57" customHeight="1">
      <c r="A44" s="15"/>
      <c r="B44" s="14" t="s">
        <v>111</v>
      </c>
      <c r="C44" s="9"/>
      <c r="D44" s="13">
        <f>+SUM(D45:D48)</f>
        <v>503752</v>
      </c>
      <c r="E44" s="13">
        <f t="shared" si="0"/>
        <v>-7575</v>
      </c>
      <c r="F44" s="13">
        <f>+SUM(F45:F48)</f>
        <v>496177</v>
      </c>
      <c r="G44" s="13">
        <f>+SUM(G45:G48)</f>
        <v>71688.45</v>
      </c>
      <c r="H44" s="13">
        <f>+SUM(H45:H48)</f>
        <v>0</v>
      </c>
      <c r="I44" s="13">
        <f t="shared" si="1"/>
        <v>71688.45</v>
      </c>
      <c r="J44" s="12">
        <f>+SUM(J45:J48)</f>
        <v>0</v>
      </c>
    </row>
    <row r="45" spans="1:10" ht="30.95" customHeight="1">
      <c r="A45" s="11"/>
      <c r="B45" s="10"/>
      <c r="C45" s="14" t="s">
        <v>110</v>
      </c>
      <c r="D45" s="7">
        <v>296103</v>
      </c>
      <c r="E45" s="7">
        <f t="shared" ref="E45:E76" si="2">+F45-D45</f>
        <v>0</v>
      </c>
      <c r="F45" s="7">
        <v>296103</v>
      </c>
      <c r="G45" s="7">
        <v>679</v>
      </c>
      <c r="H45" s="8">
        <v>0</v>
      </c>
      <c r="I45" s="7">
        <f t="shared" ref="I45:I76" si="3">+G45</f>
        <v>679</v>
      </c>
      <c r="J45" s="6">
        <v>0</v>
      </c>
    </row>
    <row r="46" spans="1:10" ht="57.95" customHeight="1">
      <c r="A46" s="15"/>
      <c r="B46" s="9"/>
      <c r="C46" s="14" t="s">
        <v>109</v>
      </c>
      <c r="D46" s="7">
        <v>124072</v>
      </c>
      <c r="E46" s="7">
        <f t="shared" si="2"/>
        <v>0</v>
      </c>
      <c r="F46" s="7">
        <v>124072</v>
      </c>
      <c r="G46" s="7">
        <v>54606.52</v>
      </c>
      <c r="H46" s="8">
        <v>0</v>
      </c>
      <c r="I46" s="7">
        <f t="shared" si="3"/>
        <v>54606.52</v>
      </c>
      <c r="J46" s="6">
        <v>0</v>
      </c>
    </row>
    <row r="47" spans="1:10" ht="30.95" customHeight="1">
      <c r="A47" s="11"/>
      <c r="B47" s="10"/>
      <c r="C47" s="14" t="s">
        <v>108</v>
      </c>
      <c r="D47" s="7">
        <v>6532</v>
      </c>
      <c r="E47" s="7">
        <f t="shared" si="2"/>
        <v>0</v>
      </c>
      <c r="F47" s="7">
        <v>6532</v>
      </c>
      <c r="G47" s="7">
        <v>2000</v>
      </c>
      <c r="H47" s="8">
        <v>0</v>
      </c>
      <c r="I47" s="7">
        <f t="shared" si="3"/>
        <v>2000</v>
      </c>
      <c r="J47" s="6">
        <v>0</v>
      </c>
    </row>
    <row r="48" spans="1:10" ht="21.95" customHeight="1">
      <c r="A48" s="11"/>
      <c r="B48" s="10"/>
      <c r="C48" s="14" t="s">
        <v>107</v>
      </c>
      <c r="D48" s="7">
        <v>77045</v>
      </c>
      <c r="E48" s="7">
        <f t="shared" si="2"/>
        <v>-7575</v>
      </c>
      <c r="F48" s="7">
        <v>69470</v>
      </c>
      <c r="G48" s="7">
        <v>14402.93</v>
      </c>
      <c r="H48" s="8">
        <v>0</v>
      </c>
      <c r="I48" s="7">
        <f t="shared" si="3"/>
        <v>14402.93</v>
      </c>
      <c r="J48" s="6">
        <v>0</v>
      </c>
    </row>
    <row r="49" spans="1:10" ht="15.75" customHeight="1">
      <c r="A49" s="11"/>
      <c r="B49" s="14" t="s">
        <v>106</v>
      </c>
      <c r="C49" s="10"/>
      <c r="D49" s="13">
        <f>+SUM(D50:D53)</f>
        <v>99371</v>
      </c>
      <c r="E49" s="13">
        <f t="shared" si="2"/>
        <v>5944.0999999999913</v>
      </c>
      <c r="F49" s="13">
        <f>+SUM(F50:F53)</f>
        <v>105315.09999999999</v>
      </c>
      <c r="G49" s="13">
        <f>+SUM(G50:G53)</f>
        <v>9623.6</v>
      </c>
      <c r="H49" s="13">
        <f>+SUM(H50:H53)</f>
        <v>0</v>
      </c>
      <c r="I49" s="13">
        <f t="shared" si="3"/>
        <v>9623.6</v>
      </c>
      <c r="J49" s="12">
        <f>+SUM(J50:J53)</f>
        <v>0</v>
      </c>
    </row>
    <row r="50" spans="1:10" ht="75.95" customHeight="1">
      <c r="A50" s="15"/>
      <c r="B50" s="9"/>
      <c r="C50" s="9" t="s">
        <v>105</v>
      </c>
      <c r="D50" s="8">
        <v>1</v>
      </c>
      <c r="E50" s="8">
        <f t="shared" si="2"/>
        <v>0</v>
      </c>
      <c r="F50" s="8">
        <v>1</v>
      </c>
      <c r="G50" s="8">
        <v>0</v>
      </c>
      <c r="H50" s="8">
        <v>0</v>
      </c>
      <c r="I50" s="8">
        <f t="shared" si="3"/>
        <v>0</v>
      </c>
      <c r="J50" s="6">
        <v>0</v>
      </c>
    </row>
    <row r="51" spans="1:10" ht="84.95" customHeight="1">
      <c r="A51" s="15"/>
      <c r="B51" s="9"/>
      <c r="C51" s="14" t="s">
        <v>104</v>
      </c>
      <c r="D51" s="7">
        <v>99368</v>
      </c>
      <c r="E51" s="7">
        <f t="shared" si="2"/>
        <v>0</v>
      </c>
      <c r="F51" s="7">
        <v>99368</v>
      </c>
      <c r="G51" s="7">
        <v>3678.5</v>
      </c>
      <c r="H51" s="8">
        <v>0</v>
      </c>
      <c r="I51" s="7">
        <f t="shared" si="3"/>
        <v>3678.5</v>
      </c>
      <c r="J51" s="6">
        <v>0</v>
      </c>
    </row>
    <row r="52" spans="1:10" ht="75.95" customHeight="1">
      <c r="A52" s="15"/>
      <c r="B52" s="9"/>
      <c r="C52" s="14" t="s">
        <v>103</v>
      </c>
      <c r="D52" s="8">
        <v>1</v>
      </c>
      <c r="E52" s="7">
        <f t="shared" si="2"/>
        <v>5845.4</v>
      </c>
      <c r="F52" s="7">
        <v>5846.4</v>
      </c>
      <c r="G52" s="7">
        <v>5846.4</v>
      </c>
      <c r="H52" s="8">
        <v>0</v>
      </c>
      <c r="I52" s="7">
        <f t="shared" si="3"/>
        <v>5846.4</v>
      </c>
      <c r="J52" s="6">
        <v>0</v>
      </c>
    </row>
    <row r="53" spans="1:10" ht="39.950000000000003" customHeight="1">
      <c r="A53" s="15"/>
      <c r="B53" s="9"/>
      <c r="C53" s="9" t="s">
        <v>102</v>
      </c>
      <c r="D53" s="8">
        <v>1</v>
      </c>
      <c r="E53" s="8">
        <f t="shared" si="2"/>
        <v>98.7</v>
      </c>
      <c r="F53" s="8">
        <v>99.7</v>
      </c>
      <c r="G53" s="8">
        <v>98.7</v>
      </c>
      <c r="H53" s="8">
        <v>0</v>
      </c>
      <c r="I53" s="8">
        <f t="shared" si="3"/>
        <v>98.7</v>
      </c>
      <c r="J53" s="6">
        <v>0</v>
      </c>
    </row>
    <row r="54" spans="1:10" ht="39.950000000000003" customHeight="1">
      <c r="A54" s="15"/>
      <c r="B54" s="14" t="s">
        <v>101</v>
      </c>
      <c r="C54" s="9"/>
      <c r="D54" s="13">
        <f>+SUM(D55:D62)</f>
        <v>186708</v>
      </c>
      <c r="E54" s="13">
        <f t="shared" si="2"/>
        <v>28351.059999999998</v>
      </c>
      <c r="F54" s="13">
        <f>+SUM(F55:F62)</f>
        <v>215059.06</v>
      </c>
      <c r="G54" s="13">
        <f>+SUM(G55:G62)</f>
        <v>31783.11</v>
      </c>
      <c r="H54" s="13">
        <f>+SUM(H55:H62)</f>
        <v>0</v>
      </c>
      <c r="I54" s="13">
        <f t="shared" si="3"/>
        <v>31783.11</v>
      </c>
      <c r="J54" s="12">
        <f>+SUM(J55:J62)</f>
        <v>0</v>
      </c>
    </row>
    <row r="55" spans="1:10" ht="30.95" customHeight="1">
      <c r="A55" s="11"/>
      <c r="B55" s="10"/>
      <c r="C55" s="14" t="s">
        <v>100</v>
      </c>
      <c r="D55" s="8">
        <v>1</v>
      </c>
      <c r="E55" s="7">
        <f t="shared" si="2"/>
        <v>0</v>
      </c>
      <c r="F55" s="7">
        <v>1</v>
      </c>
      <c r="G55" s="7">
        <v>0</v>
      </c>
      <c r="H55" s="8">
        <v>0</v>
      </c>
      <c r="I55" s="7">
        <f t="shared" si="3"/>
        <v>0</v>
      </c>
      <c r="J55" s="6">
        <v>0</v>
      </c>
    </row>
    <row r="56" spans="1:10" ht="30.95" customHeight="1">
      <c r="A56" s="11"/>
      <c r="B56" s="10"/>
      <c r="C56" s="14" t="s">
        <v>99</v>
      </c>
      <c r="D56" s="8">
        <v>1</v>
      </c>
      <c r="E56" s="8">
        <f t="shared" si="2"/>
        <v>0</v>
      </c>
      <c r="F56" s="8">
        <v>1</v>
      </c>
      <c r="G56" s="8">
        <v>0</v>
      </c>
      <c r="H56" s="8">
        <v>0</v>
      </c>
      <c r="I56" s="8">
        <f t="shared" si="3"/>
        <v>0</v>
      </c>
      <c r="J56" s="6">
        <v>0</v>
      </c>
    </row>
    <row r="57" spans="1:10" ht="31.35" customHeight="1">
      <c r="A57" s="11"/>
      <c r="B57" s="10"/>
      <c r="C57" s="14" t="s">
        <v>98</v>
      </c>
      <c r="D57" s="8">
        <v>1</v>
      </c>
      <c r="E57" s="8">
        <f t="shared" si="2"/>
        <v>140</v>
      </c>
      <c r="F57" s="8">
        <v>141</v>
      </c>
      <c r="G57" s="8">
        <v>140</v>
      </c>
      <c r="H57" s="8">
        <v>0</v>
      </c>
      <c r="I57" s="8">
        <f t="shared" si="3"/>
        <v>140</v>
      </c>
      <c r="J57" s="6">
        <v>0</v>
      </c>
    </row>
    <row r="58" spans="1:10" ht="30" customHeight="1">
      <c r="A58" s="11"/>
      <c r="B58" s="10"/>
      <c r="C58" s="14" t="s">
        <v>97</v>
      </c>
      <c r="D58" s="7">
        <v>3449</v>
      </c>
      <c r="E58" s="7">
        <f t="shared" si="2"/>
        <v>0</v>
      </c>
      <c r="F58" s="8">
        <v>3449</v>
      </c>
      <c r="G58" s="8">
        <v>0</v>
      </c>
      <c r="H58" s="8">
        <v>0</v>
      </c>
      <c r="I58" s="8">
        <f t="shared" si="3"/>
        <v>0</v>
      </c>
      <c r="J58" s="6">
        <v>0</v>
      </c>
    </row>
    <row r="59" spans="1:10" ht="30.95" customHeight="1">
      <c r="A59" s="11"/>
      <c r="B59" s="10"/>
      <c r="C59" s="14" t="s">
        <v>96</v>
      </c>
      <c r="D59" s="8">
        <v>1</v>
      </c>
      <c r="E59" s="8">
        <f t="shared" si="2"/>
        <v>0</v>
      </c>
      <c r="F59" s="8">
        <v>1</v>
      </c>
      <c r="G59" s="8">
        <v>0</v>
      </c>
      <c r="H59" s="8">
        <v>0</v>
      </c>
      <c r="I59" s="8">
        <f t="shared" si="3"/>
        <v>0</v>
      </c>
      <c r="J59" s="6">
        <v>0</v>
      </c>
    </row>
    <row r="60" spans="1:10" ht="30.95" customHeight="1">
      <c r="A60" s="11"/>
      <c r="B60" s="10"/>
      <c r="C60" s="14" t="s">
        <v>95</v>
      </c>
      <c r="D60" s="7">
        <v>176357</v>
      </c>
      <c r="E60" s="8">
        <f t="shared" si="2"/>
        <v>-3757.3999999999942</v>
      </c>
      <c r="F60" s="7">
        <v>172599.6</v>
      </c>
      <c r="G60" s="7">
        <v>1591.68</v>
      </c>
      <c r="H60" s="8">
        <v>0</v>
      </c>
      <c r="I60" s="7">
        <f t="shared" si="3"/>
        <v>1591.68</v>
      </c>
      <c r="J60" s="6">
        <v>0</v>
      </c>
    </row>
    <row r="61" spans="1:10" ht="30.95" customHeight="1">
      <c r="A61" s="11"/>
      <c r="B61" s="10"/>
      <c r="C61" s="14" t="s">
        <v>94</v>
      </c>
      <c r="D61" s="7">
        <v>3449</v>
      </c>
      <c r="E61" s="7">
        <f t="shared" si="2"/>
        <v>351.46000000000004</v>
      </c>
      <c r="F61" s="7">
        <v>3800.46</v>
      </c>
      <c r="G61" s="7">
        <v>3800.46</v>
      </c>
      <c r="H61" s="8">
        <v>0</v>
      </c>
      <c r="I61" s="7">
        <f t="shared" si="3"/>
        <v>3800.46</v>
      </c>
      <c r="J61" s="6">
        <v>0</v>
      </c>
    </row>
    <row r="62" spans="1:10" ht="48.95" customHeight="1">
      <c r="A62" s="15"/>
      <c r="B62" s="9"/>
      <c r="C62" s="14" t="s">
        <v>93</v>
      </c>
      <c r="D62" s="7">
        <v>3449</v>
      </c>
      <c r="E62" s="7">
        <f t="shared" si="2"/>
        <v>31617</v>
      </c>
      <c r="F62" s="7">
        <v>35066</v>
      </c>
      <c r="G62" s="7">
        <v>26250.97</v>
      </c>
      <c r="H62" s="8">
        <v>0</v>
      </c>
      <c r="I62" s="7">
        <f t="shared" si="3"/>
        <v>26250.97</v>
      </c>
      <c r="J62" s="6">
        <v>0</v>
      </c>
    </row>
    <row r="63" spans="1:10" ht="48.95" customHeight="1">
      <c r="A63" s="15"/>
      <c r="B63" s="14" t="s">
        <v>92</v>
      </c>
      <c r="C63" s="9"/>
      <c r="D63" s="13">
        <f>+SUM(D64:D65)</f>
        <v>30157</v>
      </c>
      <c r="E63" s="13">
        <f t="shared" si="2"/>
        <v>-28574</v>
      </c>
      <c r="F63" s="13">
        <f>+SUM(F64:F65)</f>
        <v>1583</v>
      </c>
      <c r="G63" s="13">
        <f>+SUM(G64:G65)</f>
        <v>819</v>
      </c>
      <c r="H63" s="13">
        <f>+SUM(H64:H65)</f>
        <v>0</v>
      </c>
      <c r="I63" s="13">
        <f t="shared" si="3"/>
        <v>819</v>
      </c>
      <c r="J63" s="12">
        <f>+SUM(J64:J65)</f>
        <v>0</v>
      </c>
    </row>
    <row r="64" spans="1:10" ht="30.95" customHeight="1">
      <c r="A64" s="11"/>
      <c r="B64" s="10"/>
      <c r="C64" s="14" t="s">
        <v>91</v>
      </c>
      <c r="D64" s="8">
        <v>764</v>
      </c>
      <c r="E64" s="7">
        <f t="shared" si="2"/>
        <v>819</v>
      </c>
      <c r="F64" s="7">
        <v>1583</v>
      </c>
      <c r="G64" s="7">
        <v>819</v>
      </c>
      <c r="H64" s="8">
        <v>0</v>
      </c>
      <c r="I64" s="7">
        <f t="shared" si="3"/>
        <v>819</v>
      </c>
      <c r="J64" s="6">
        <v>0</v>
      </c>
    </row>
    <row r="65" spans="1:10" ht="39.950000000000003" customHeight="1">
      <c r="A65" s="15"/>
      <c r="B65" s="9"/>
      <c r="C65" s="14" t="s">
        <v>90</v>
      </c>
      <c r="D65" s="7">
        <v>29393</v>
      </c>
      <c r="E65" s="7">
        <f t="shared" si="2"/>
        <v>-29393</v>
      </c>
      <c r="F65" s="8">
        <v>0</v>
      </c>
      <c r="G65" s="8">
        <v>0</v>
      </c>
      <c r="H65" s="8">
        <v>0</v>
      </c>
      <c r="I65" s="8">
        <f t="shared" si="3"/>
        <v>0</v>
      </c>
      <c r="J65" s="6">
        <v>0</v>
      </c>
    </row>
    <row r="66" spans="1:10" ht="30.95" customHeight="1">
      <c r="A66" s="11"/>
      <c r="B66" s="14" t="s">
        <v>89</v>
      </c>
      <c r="C66" s="10"/>
      <c r="D66" s="13">
        <f>+SUM(D67:D68)</f>
        <v>590450</v>
      </c>
      <c r="E66" s="13">
        <f t="shared" si="2"/>
        <v>0</v>
      </c>
      <c r="F66" s="13">
        <f>+SUM(F67:F68)</f>
        <v>590450</v>
      </c>
      <c r="G66" s="13">
        <f>+SUM(G67:G68)</f>
        <v>76515.329999999987</v>
      </c>
      <c r="H66" s="13">
        <f>+SUM(H67:H68)</f>
        <v>0</v>
      </c>
      <c r="I66" s="13">
        <f t="shared" si="3"/>
        <v>76515.329999999987</v>
      </c>
      <c r="J66" s="12">
        <f>+SUM(J67:J68)</f>
        <v>0</v>
      </c>
    </row>
    <row r="67" spans="1:10" ht="84.95" customHeight="1">
      <c r="A67" s="15"/>
      <c r="B67" s="9"/>
      <c r="C67" s="14" t="s">
        <v>88</v>
      </c>
      <c r="D67" s="7">
        <v>459816</v>
      </c>
      <c r="E67" s="7">
        <f t="shared" si="2"/>
        <v>0</v>
      </c>
      <c r="F67" s="7">
        <v>459816</v>
      </c>
      <c r="G67" s="7">
        <v>66502.959999999992</v>
      </c>
      <c r="H67" s="8">
        <v>0</v>
      </c>
      <c r="I67" s="7">
        <f t="shared" si="3"/>
        <v>66502.959999999992</v>
      </c>
      <c r="J67" s="6">
        <v>0</v>
      </c>
    </row>
    <row r="68" spans="1:10" ht="75.95" customHeight="1">
      <c r="A68" s="15"/>
      <c r="B68" s="9"/>
      <c r="C68" s="9" t="s">
        <v>87</v>
      </c>
      <c r="D68" s="7">
        <v>130634</v>
      </c>
      <c r="E68" s="7">
        <f t="shared" si="2"/>
        <v>0</v>
      </c>
      <c r="F68" s="7">
        <v>130634</v>
      </c>
      <c r="G68" s="7">
        <v>10012.370000000001</v>
      </c>
      <c r="H68" s="8">
        <v>0</v>
      </c>
      <c r="I68" s="7">
        <f t="shared" si="3"/>
        <v>10012.370000000001</v>
      </c>
      <c r="J68" s="6">
        <v>0</v>
      </c>
    </row>
    <row r="69" spans="1:10" ht="57.95" customHeight="1">
      <c r="A69" s="15"/>
      <c r="B69" s="14" t="s">
        <v>86</v>
      </c>
      <c r="C69" s="9"/>
      <c r="D69" s="13">
        <f>+SUM(D70:D71)</f>
        <v>1791413</v>
      </c>
      <c r="E69" s="13">
        <f t="shared" si="2"/>
        <v>0</v>
      </c>
      <c r="F69" s="13">
        <f>+SUM(F70:F71)</f>
        <v>1791413</v>
      </c>
      <c r="G69" s="13">
        <f>+SUM(G70:G71)</f>
        <v>775</v>
      </c>
      <c r="H69" s="13">
        <f>+SUM(H70:H71)</f>
        <v>0</v>
      </c>
      <c r="I69" s="13">
        <f t="shared" si="3"/>
        <v>775</v>
      </c>
      <c r="J69" s="12">
        <f>+SUM(J70:J71)</f>
        <v>0</v>
      </c>
    </row>
    <row r="70" spans="1:10" ht="21.95" customHeight="1">
      <c r="A70" s="11"/>
      <c r="B70" s="10"/>
      <c r="C70" s="14" t="s">
        <v>85</v>
      </c>
      <c r="D70" s="7">
        <v>1508941</v>
      </c>
      <c r="E70" s="7">
        <f t="shared" si="2"/>
        <v>0</v>
      </c>
      <c r="F70" s="7">
        <v>1508941</v>
      </c>
      <c r="G70" s="7">
        <v>0</v>
      </c>
      <c r="H70" s="8">
        <v>0</v>
      </c>
      <c r="I70" s="7">
        <f t="shared" si="3"/>
        <v>0</v>
      </c>
      <c r="J70" s="6">
        <v>0</v>
      </c>
    </row>
    <row r="71" spans="1:10" ht="30.95" customHeight="1">
      <c r="A71" s="11"/>
      <c r="B71" s="10"/>
      <c r="C71" s="14" t="s">
        <v>84</v>
      </c>
      <c r="D71" s="7">
        <v>282472</v>
      </c>
      <c r="E71" s="7">
        <f t="shared" si="2"/>
        <v>0</v>
      </c>
      <c r="F71" s="7">
        <v>282472</v>
      </c>
      <c r="G71" s="7">
        <v>775</v>
      </c>
      <c r="H71" s="8">
        <v>0</v>
      </c>
      <c r="I71" s="7">
        <f t="shared" si="3"/>
        <v>775</v>
      </c>
      <c r="J71" s="6">
        <v>0</v>
      </c>
    </row>
    <row r="72" spans="1:10" ht="40.35" customHeight="1">
      <c r="A72" s="15"/>
      <c r="B72" s="14" t="s">
        <v>34</v>
      </c>
      <c r="C72" s="9"/>
      <c r="D72" s="13">
        <f>+SUM(D73:D79)</f>
        <v>43877</v>
      </c>
      <c r="E72" s="13">
        <f t="shared" si="2"/>
        <v>27267.42</v>
      </c>
      <c r="F72" s="13">
        <f>+SUM(F73:F79)</f>
        <v>71144.42</v>
      </c>
      <c r="G72" s="13">
        <f>+SUM(G73:G79)</f>
        <v>33363.19</v>
      </c>
      <c r="H72" s="13">
        <f>+SUM(H73:H79)</f>
        <v>0</v>
      </c>
      <c r="I72" s="13">
        <f t="shared" si="3"/>
        <v>33363.19</v>
      </c>
      <c r="J72" s="12">
        <f>+SUM(J73:J79)</f>
        <v>0</v>
      </c>
    </row>
    <row r="73" spans="1:10" ht="21" customHeight="1">
      <c r="A73" s="11"/>
      <c r="B73" s="10"/>
      <c r="C73" s="14" t="s">
        <v>83</v>
      </c>
      <c r="D73" s="7">
        <v>8818</v>
      </c>
      <c r="E73" s="7">
        <f t="shared" si="2"/>
        <v>0</v>
      </c>
      <c r="F73" s="7">
        <v>8818</v>
      </c>
      <c r="G73" s="7">
        <v>1499</v>
      </c>
      <c r="H73" s="8">
        <v>0</v>
      </c>
      <c r="I73" s="7">
        <f t="shared" si="3"/>
        <v>1499</v>
      </c>
      <c r="J73" s="6">
        <v>0</v>
      </c>
    </row>
    <row r="74" spans="1:10" ht="39.950000000000003" customHeight="1">
      <c r="A74" s="15"/>
      <c r="B74" s="9"/>
      <c r="C74" s="14" t="s">
        <v>82</v>
      </c>
      <c r="D74" s="7">
        <v>11757</v>
      </c>
      <c r="E74" s="7">
        <f t="shared" si="2"/>
        <v>10942.84</v>
      </c>
      <c r="F74" s="7">
        <v>22699.84</v>
      </c>
      <c r="G74" s="7">
        <v>13617</v>
      </c>
      <c r="H74" s="8">
        <v>0</v>
      </c>
      <c r="I74" s="7">
        <f t="shared" si="3"/>
        <v>13617</v>
      </c>
      <c r="J74" s="6">
        <v>0</v>
      </c>
    </row>
    <row r="75" spans="1:10" ht="75.95" customHeight="1">
      <c r="A75" s="15"/>
      <c r="B75" s="9"/>
      <c r="C75" s="14" t="s">
        <v>33</v>
      </c>
      <c r="D75" s="8">
        <v>330</v>
      </c>
      <c r="E75" s="8">
        <f t="shared" si="2"/>
        <v>0</v>
      </c>
      <c r="F75" s="8">
        <v>330</v>
      </c>
      <c r="G75" s="8">
        <v>120.5</v>
      </c>
      <c r="H75" s="8">
        <v>0</v>
      </c>
      <c r="I75" s="8">
        <f t="shared" si="3"/>
        <v>120.5</v>
      </c>
      <c r="J75" s="6">
        <v>0</v>
      </c>
    </row>
    <row r="76" spans="1:10" ht="39.950000000000003" customHeight="1">
      <c r="A76" s="15"/>
      <c r="B76" s="9"/>
      <c r="C76" s="14" t="s">
        <v>81</v>
      </c>
      <c r="D76" s="7">
        <v>21773</v>
      </c>
      <c r="E76" s="7">
        <f t="shared" si="2"/>
        <v>-1</v>
      </c>
      <c r="F76" s="7">
        <v>21772</v>
      </c>
      <c r="G76" s="7">
        <v>18126.689999999999</v>
      </c>
      <c r="H76" s="8">
        <v>0</v>
      </c>
      <c r="I76" s="7">
        <f t="shared" si="3"/>
        <v>18126.689999999999</v>
      </c>
      <c r="J76" s="16">
        <v>0</v>
      </c>
    </row>
    <row r="77" spans="1:10" ht="48.95" customHeight="1">
      <c r="A77" s="15"/>
      <c r="B77" s="9"/>
      <c r="C77" s="14" t="s">
        <v>80</v>
      </c>
      <c r="D77" s="8">
        <v>1</v>
      </c>
      <c r="E77" s="7">
        <f t="shared" ref="E77:E109" si="4">+F77-D77</f>
        <v>0</v>
      </c>
      <c r="F77" s="7">
        <v>1</v>
      </c>
      <c r="G77" s="7">
        <v>0</v>
      </c>
      <c r="H77" s="8">
        <v>0</v>
      </c>
      <c r="I77" s="7">
        <f t="shared" ref="I77:I109" si="5">+G77</f>
        <v>0</v>
      </c>
      <c r="J77" s="6">
        <v>0</v>
      </c>
    </row>
    <row r="78" spans="1:10" ht="48.95" customHeight="1">
      <c r="A78" s="15"/>
      <c r="B78" s="9"/>
      <c r="C78" s="14" t="s">
        <v>79</v>
      </c>
      <c r="D78" s="7">
        <v>1197</v>
      </c>
      <c r="E78" s="7">
        <f t="shared" si="4"/>
        <v>16325.580000000002</v>
      </c>
      <c r="F78" s="7">
        <v>17522.580000000002</v>
      </c>
      <c r="G78" s="7">
        <v>0</v>
      </c>
      <c r="H78" s="8">
        <v>0</v>
      </c>
      <c r="I78" s="7">
        <f t="shared" si="5"/>
        <v>0</v>
      </c>
      <c r="J78" s="6">
        <v>0</v>
      </c>
    </row>
    <row r="79" spans="1:10" ht="48.95" customHeight="1">
      <c r="A79" s="15"/>
      <c r="B79" s="9"/>
      <c r="C79" s="14" t="s">
        <v>78</v>
      </c>
      <c r="D79" s="8">
        <v>1</v>
      </c>
      <c r="E79" s="8">
        <f t="shared" si="4"/>
        <v>0</v>
      </c>
      <c r="F79" s="8">
        <v>1</v>
      </c>
      <c r="G79" s="8">
        <v>0</v>
      </c>
      <c r="H79" s="8">
        <v>0</v>
      </c>
      <c r="I79" s="8">
        <f t="shared" si="5"/>
        <v>0</v>
      </c>
      <c r="J79" s="6">
        <v>0</v>
      </c>
    </row>
    <row r="80" spans="1:10" ht="21.95" customHeight="1">
      <c r="A80" s="11"/>
      <c r="B80" s="14" t="s">
        <v>13</v>
      </c>
      <c r="C80" s="10"/>
      <c r="D80" s="13">
        <f>+SUM(D81:D90)</f>
        <v>10436648</v>
      </c>
      <c r="E80" s="13">
        <f t="shared" si="4"/>
        <v>-53171.579999998212</v>
      </c>
      <c r="F80" s="13">
        <f>+SUM(F81:F90)</f>
        <v>10383476.420000002</v>
      </c>
      <c r="G80" s="13">
        <f>+SUM(G81:G90)</f>
        <v>658959.77</v>
      </c>
      <c r="H80" s="13">
        <f>+SUM(H81:H90)</f>
        <v>0</v>
      </c>
      <c r="I80" s="13">
        <f t="shared" si="5"/>
        <v>658959.77</v>
      </c>
      <c r="J80" s="12">
        <f>+SUM(J81:J90)</f>
        <v>0</v>
      </c>
    </row>
    <row r="81" spans="1:10" ht="30.95" customHeight="1">
      <c r="A81" s="11"/>
      <c r="B81" s="10"/>
      <c r="C81" s="14" t="s">
        <v>12</v>
      </c>
      <c r="D81" s="7">
        <v>6742510</v>
      </c>
      <c r="E81" s="7">
        <f t="shared" si="4"/>
        <v>0</v>
      </c>
      <c r="F81" s="7">
        <v>6742510</v>
      </c>
      <c r="G81" s="7">
        <v>9014.75</v>
      </c>
      <c r="H81" s="8">
        <v>0</v>
      </c>
      <c r="I81" s="7">
        <f t="shared" si="5"/>
        <v>9014.75</v>
      </c>
      <c r="J81" s="16">
        <v>0</v>
      </c>
    </row>
    <row r="82" spans="1:10" ht="21.95" customHeight="1">
      <c r="A82" s="11"/>
      <c r="B82" s="10"/>
      <c r="C82" s="14" t="s">
        <v>11</v>
      </c>
      <c r="D82" s="7">
        <v>349698</v>
      </c>
      <c r="E82" s="7">
        <f t="shared" si="4"/>
        <v>0</v>
      </c>
      <c r="F82" s="7">
        <v>349698</v>
      </c>
      <c r="G82" s="7">
        <v>179295.31</v>
      </c>
      <c r="H82" s="8">
        <v>0</v>
      </c>
      <c r="I82" s="7">
        <f t="shared" si="5"/>
        <v>179295.31</v>
      </c>
      <c r="J82" s="16">
        <v>0</v>
      </c>
    </row>
    <row r="83" spans="1:10" ht="30.95" customHeight="1">
      <c r="A83" s="11"/>
      <c r="B83" s="10"/>
      <c r="C83" s="14" t="s">
        <v>10</v>
      </c>
      <c r="D83" s="7">
        <v>1577023</v>
      </c>
      <c r="E83" s="7">
        <f t="shared" si="4"/>
        <v>0</v>
      </c>
      <c r="F83" s="7">
        <v>1577023</v>
      </c>
      <c r="G83" s="7">
        <v>292017.43</v>
      </c>
      <c r="H83" s="8">
        <v>0</v>
      </c>
      <c r="I83" s="7">
        <f t="shared" si="5"/>
        <v>292017.43</v>
      </c>
      <c r="J83" s="6">
        <v>0</v>
      </c>
    </row>
    <row r="84" spans="1:10" ht="30.95" customHeight="1">
      <c r="A84" s="11"/>
      <c r="B84" s="10"/>
      <c r="C84" s="14" t="s">
        <v>77</v>
      </c>
      <c r="D84" s="7">
        <v>80468</v>
      </c>
      <c r="E84" s="7">
        <f t="shared" si="4"/>
        <v>0</v>
      </c>
      <c r="F84" s="7">
        <v>80468</v>
      </c>
      <c r="G84" s="7">
        <v>5148</v>
      </c>
      <c r="H84" s="8">
        <v>0</v>
      </c>
      <c r="I84" s="7">
        <f t="shared" si="5"/>
        <v>5148</v>
      </c>
      <c r="J84" s="6">
        <v>0</v>
      </c>
    </row>
    <row r="85" spans="1:10" ht="30.95" customHeight="1">
      <c r="A85" s="11"/>
      <c r="B85" s="10"/>
      <c r="C85" s="14" t="s">
        <v>76</v>
      </c>
      <c r="D85" s="7">
        <v>63225</v>
      </c>
      <c r="E85" s="7">
        <f t="shared" si="4"/>
        <v>-56084.54</v>
      </c>
      <c r="F85" s="8">
        <v>7140.46</v>
      </c>
      <c r="G85" s="8">
        <v>0</v>
      </c>
      <c r="H85" s="8">
        <v>0</v>
      </c>
      <c r="I85" s="8">
        <f t="shared" si="5"/>
        <v>0</v>
      </c>
      <c r="J85" s="6">
        <v>0</v>
      </c>
    </row>
    <row r="86" spans="1:10" ht="21.95" customHeight="1">
      <c r="A86" s="11"/>
      <c r="B86" s="10"/>
      <c r="C86" s="14" t="s">
        <v>75</v>
      </c>
      <c r="D86" s="7">
        <v>1000098</v>
      </c>
      <c r="E86" s="7">
        <f t="shared" si="4"/>
        <v>0</v>
      </c>
      <c r="F86" s="7">
        <v>1000098</v>
      </c>
      <c r="G86" s="7">
        <v>170751.32</v>
      </c>
      <c r="H86" s="7">
        <v>0</v>
      </c>
      <c r="I86" s="7">
        <f t="shared" si="5"/>
        <v>170751.32</v>
      </c>
      <c r="J86" s="6">
        <v>0</v>
      </c>
    </row>
    <row r="87" spans="1:10" ht="48.95" customHeight="1">
      <c r="A87" s="15"/>
      <c r="B87" s="9"/>
      <c r="C87" s="14" t="s">
        <v>74</v>
      </c>
      <c r="D87" s="7">
        <v>17220</v>
      </c>
      <c r="E87" s="8">
        <f t="shared" si="4"/>
        <v>2912.9599999999991</v>
      </c>
      <c r="F87" s="7">
        <v>20132.96</v>
      </c>
      <c r="G87" s="7">
        <v>2732.96</v>
      </c>
      <c r="H87" s="8">
        <v>0</v>
      </c>
      <c r="I87" s="7">
        <f t="shared" si="5"/>
        <v>2732.96</v>
      </c>
      <c r="J87" s="6">
        <v>0</v>
      </c>
    </row>
    <row r="88" spans="1:10" ht="21.95" customHeight="1">
      <c r="A88" s="11"/>
      <c r="B88" s="10"/>
      <c r="C88" s="14" t="s">
        <v>32</v>
      </c>
      <c r="D88" s="7">
        <v>78846</v>
      </c>
      <c r="E88" s="7">
        <f t="shared" si="4"/>
        <v>0</v>
      </c>
      <c r="F88" s="7">
        <v>78846</v>
      </c>
      <c r="G88" s="7">
        <v>0</v>
      </c>
      <c r="H88" s="8">
        <v>0</v>
      </c>
      <c r="I88" s="7">
        <f t="shared" si="5"/>
        <v>0</v>
      </c>
      <c r="J88" s="6">
        <v>0</v>
      </c>
    </row>
    <row r="89" spans="1:10" ht="31.35" customHeight="1">
      <c r="A89" s="11"/>
      <c r="B89" s="10"/>
      <c r="C89" s="14" t="s">
        <v>73</v>
      </c>
      <c r="D89" s="7">
        <v>527558</v>
      </c>
      <c r="E89" s="7">
        <f t="shared" si="4"/>
        <v>0</v>
      </c>
      <c r="F89" s="7">
        <v>527558</v>
      </c>
      <c r="G89" s="7">
        <v>0</v>
      </c>
      <c r="H89" s="8">
        <v>0</v>
      </c>
      <c r="I89" s="7">
        <f t="shared" si="5"/>
        <v>0</v>
      </c>
      <c r="J89" s="6">
        <v>0</v>
      </c>
    </row>
    <row r="90" spans="1:10" ht="39" customHeight="1">
      <c r="A90" s="15"/>
      <c r="B90" s="9"/>
      <c r="C90" s="14" t="s">
        <v>72</v>
      </c>
      <c r="D90" s="8">
        <v>2</v>
      </c>
      <c r="E90" s="8">
        <f t="shared" si="4"/>
        <v>0</v>
      </c>
      <c r="F90" s="8">
        <v>2</v>
      </c>
      <c r="G90" s="8">
        <v>0</v>
      </c>
      <c r="H90" s="8">
        <v>0</v>
      </c>
      <c r="I90" s="8">
        <f t="shared" si="5"/>
        <v>0</v>
      </c>
      <c r="J90" s="6">
        <v>0</v>
      </c>
    </row>
    <row r="91" spans="1:10" ht="30.95" customHeight="1">
      <c r="A91" s="11"/>
      <c r="B91" s="14" t="s">
        <v>71</v>
      </c>
      <c r="C91" s="10"/>
      <c r="D91" s="13">
        <f>+SUM(D92:D96)</f>
        <v>9882428</v>
      </c>
      <c r="E91" s="13">
        <f t="shared" si="4"/>
        <v>41768.599999999627</v>
      </c>
      <c r="F91" s="13">
        <f>+SUM(F92:F96)</f>
        <v>9924196.5999999996</v>
      </c>
      <c r="G91" s="13">
        <f>+SUM(G92:G96)</f>
        <v>1506809.29</v>
      </c>
      <c r="H91" s="13">
        <f>+SUM(H92:H96)</f>
        <v>0</v>
      </c>
      <c r="I91" s="13">
        <f t="shared" si="5"/>
        <v>1506809.29</v>
      </c>
      <c r="J91" s="12">
        <f>+SUM(J92:J96)</f>
        <v>0</v>
      </c>
    </row>
    <row r="92" spans="1:10" ht="30.95" customHeight="1">
      <c r="A92" s="11"/>
      <c r="B92" s="10"/>
      <c r="C92" s="14" t="s">
        <v>70</v>
      </c>
      <c r="D92" s="7">
        <v>574769</v>
      </c>
      <c r="E92" s="7">
        <f t="shared" si="4"/>
        <v>0</v>
      </c>
      <c r="F92" s="7">
        <v>574769</v>
      </c>
      <c r="G92" s="7">
        <v>73529.66</v>
      </c>
      <c r="H92" s="8">
        <v>0</v>
      </c>
      <c r="I92" s="7">
        <f t="shared" si="5"/>
        <v>73529.66</v>
      </c>
      <c r="J92" s="6">
        <v>0</v>
      </c>
    </row>
    <row r="93" spans="1:10" ht="39.950000000000003" customHeight="1">
      <c r="A93" s="15"/>
      <c r="B93" s="9"/>
      <c r="C93" s="14" t="s">
        <v>69</v>
      </c>
      <c r="D93" s="7">
        <v>3864583</v>
      </c>
      <c r="E93" s="7">
        <f t="shared" si="4"/>
        <v>0</v>
      </c>
      <c r="F93" s="7">
        <v>3864583</v>
      </c>
      <c r="G93" s="7">
        <v>700772.14</v>
      </c>
      <c r="H93" s="8">
        <v>0</v>
      </c>
      <c r="I93" s="7">
        <f t="shared" si="5"/>
        <v>700772.14</v>
      </c>
      <c r="J93" s="6">
        <v>0</v>
      </c>
    </row>
    <row r="94" spans="1:10" ht="39.950000000000003" customHeight="1">
      <c r="A94" s="15"/>
      <c r="B94" s="9"/>
      <c r="C94" s="14" t="s">
        <v>68</v>
      </c>
      <c r="D94" s="7">
        <v>3919013</v>
      </c>
      <c r="E94" s="7">
        <f t="shared" si="4"/>
        <v>41768.600000000093</v>
      </c>
      <c r="F94" s="7">
        <v>3960781.6</v>
      </c>
      <c r="G94" s="7">
        <v>636021.5</v>
      </c>
      <c r="H94" s="8">
        <v>0</v>
      </c>
      <c r="I94" s="7">
        <f t="shared" si="5"/>
        <v>636021.5</v>
      </c>
      <c r="J94" s="6">
        <v>0</v>
      </c>
    </row>
    <row r="95" spans="1:10" ht="39.950000000000003" customHeight="1">
      <c r="A95" s="15"/>
      <c r="B95" s="9"/>
      <c r="C95" s="14" t="s">
        <v>67</v>
      </c>
      <c r="D95" s="7">
        <v>1</v>
      </c>
      <c r="E95" s="7">
        <f t="shared" si="4"/>
        <v>0</v>
      </c>
      <c r="F95" s="7">
        <v>1</v>
      </c>
      <c r="G95" s="7">
        <v>0</v>
      </c>
      <c r="H95" s="8">
        <v>0</v>
      </c>
      <c r="I95" s="7">
        <f t="shared" si="5"/>
        <v>0</v>
      </c>
      <c r="J95" s="6">
        <v>0</v>
      </c>
    </row>
    <row r="96" spans="1:10" ht="30.95" customHeight="1">
      <c r="A96" s="11"/>
      <c r="B96" s="10"/>
      <c r="C96" s="14" t="s">
        <v>66</v>
      </c>
      <c r="D96" s="7">
        <v>1524062</v>
      </c>
      <c r="E96" s="7">
        <f t="shared" si="4"/>
        <v>0</v>
      </c>
      <c r="F96" s="7">
        <v>1524062</v>
      </c>
      <c r="G96" s="7">
        <v>96485.989999999991</v>
      </c>
      <c r="H96" s="8">
        <v>0</v>
      </c>
      <c r="I96" s="7">
        <f t="shared" si="5"/>
        <v>96485.989999999991</v>
      </c>
      <c r="J96" s="6">
        <v>0</v>
      </c>
    </row>
    <row r="97" spans="1:10" ht="57.95" customHeight="1">
      <c r="A97" s="15"/>
      <c r="B97" s="9" t="s">
        <v>9</v>
      </c>
      <c r="C97" s="9"/>
      <c r="D97" s="13">
        <f>+SUM(D98:D107)</f>
        <v>32359271</v>
      </c>
      <c r="E97" s="13">
        <f t="shared" si="4"/>
        <v>75596.89999999851</v>
      </c>
      <c r="F97" s="13">
        <f>+SUM(F98:F108)</f>
        <v>32434867.899999999</v>
      </c>
      <c r="G97" s="13">
        <f>+SUM(G98:G108)</f>
        <v>2403087.4500000002</v>
      </c>
      <c r="H97" s="13">
        <f>+SUM(H98:H107)</f>
        <v>0</v>
      </c>
      <c r="I97" s="13">
        <f t="shared" si="5"/>
        <v>2403087.4500000002</v>
      </c>
      <c r="J97" s="12">
        <f>+SUM(J98:J107)</f>
        <v>0</v>
      </c>
    </row>
    <row r="98" spans="1:10" ht="48.95" customHeight="1">
      <c r="A98" s="15"/>
      <c r="B98" s="9"/>
      <c r="C98" s="9" t="s">
        <v>31</v>
      </c>
      <c r="D98" s="7">
        <v>1140124</v>
      </c>
      <c r="E98" s="7">
        <f t="shared" si="4"/>
        <v>0</v>
      </c>
      <c r="F98" s="7">
        <v>1140124</v>
      </c>
      <c r="G98" s="7">
        <v>431113.24</v>
      </c>
      <c r="H98" s="8">
        <v>0</v>
      </c>
      <c r="I98" s="7">
        <f t="shared" si="5"/>
        <v>431113.24</v>
      </c>
      <c r="J98" s="6">
        <v>0</v>
      </c>
    </row>
    <row r="99" spans="1:10" ht="25.5">
      <c r="A99" s="11"/>
      <c r="B99" s="10"/>
      <c r="C99" s="9" t="s">
        <v>65</v>
      </c>
      <c r="D99" s="7">
        <v>17242</v>
      </c>
      <c r="E99" s="7">
        <f t="shared" si="4"/>
        <v>27758</v>
      </c>
      <c r="F99" s="7">
        <v>45000</v>
      </c>
      <c r="G99" s="8">
        <v>0</v>
      </c>
      <c r="H99" s="8">
        <v>0</v>
      </c>
      <c r="I99" s="8">
        <f t="shared" si="5"/>
        <v>0</v>
      </c>
      <c r="J99" s="6">
        <v>0</v>
      </c>
    </row>
    <row r="100" spans="1:10" ht="30.95" customHeight="1">
      <c r="A100" s="11"/>
      <c r="B100" s="10"/>
      <c r="C100" s="14" t="s">
        <v>64</v>
      </c>
      <c r="D100" s="7">
        <v>816461</v>
      </c>
      <c r="E100" s="7">
        <f t="shared" si="4"/>
        <v>0</v>
      </c>
      <c r="F100" s="7">
        <v>816461</v>
      </c>
      <c r="G100" s="7">
        <v>119485.8</v>
      </c>
      <c r="H100" s="8">
        <v>0</v>
      </c>
      <c r="I100" s="7">
        <f t="shared" si="5"/>
        <v>119485.8</v>
      </c>
      <c r="J100" s="6">
        <v>0</v>
      </c>
    </row>
    <row r="101" spans="1:10" ht="48.95" customHeight="1">
      <c r="A101" s="15"/>
      <c r="B101" s="9"/>
      <c r="C101" s="14" t="s">
        <v>63</v>
      </c>
      <c r="D101" s="7">
        <v>471311</v>
      </c>
      <c r="E101" s="7">
        <f t="shared" si="4"/>
        <v>0</v>
      </c>
      <c r="F101" s="7">
        <v>471311</v>
      </c>
      <c r="G101" s="7">
        <v>0</v>
      </c>
      <c r="H101" s="8">
        <v>0</v>
      </c>
      <c r="I101" s="7">
        <f t="shared" si="5"/>
        <v>0</v>
      </c>
      <c r="J101" s="6">
        <v>0</v>
      </c>
    </row>
    <row r="102" spans="1:10" ht="39.950000000000003" customHeight="1">
      <c r="A102" s="15"/>
      <c r="B102" s="9"/>
      <c r="C102" s="14" t="s">
        <v>62</v>
      </c>
      <c r="D102" s="7">
        <v>61514</v>
      </c>
      <c r="E102" s="7">
        <f t="shared" si="4"/>
        <v>0</v>
      </c>
      <c r="F102" s="7">
        <v>61514</v>
      </c>
      <c r="G102" s="7">
        <v>0</v>
      </c>
      <c r="H102" s="8">
        <v>0</v>
      </c>
      <c r="I102" s="7">
        <f t="shared" si="5"/>
        <v>0</v>
      </c>
      <c r="J102" s="6">
        <v>0</v>
      </c>
    </row>
    <row r="103" spans="1:10" ht="30.95" customHeight="1">
      <c r="A103" s="11"/>
      <c r="B103" s="10"/>
      <c r="C103" s="14" t="s">
        <v>61</v>
      </c>
      <c r="D103" s="7">
        <v>338753</v>
      </c>
      <c r="E103" s="7">
        <f t="shared" si="4"/>
        <v>0</v>
      </c>
      <c r="F103" s="7">
        <v>338753</v>
      </c>
      <c r="G103" s="7">
        <v>25386.080000000002</v>
      </c>
      <c r="H103" s="8">
        <v>0</v>
      </c>
      <c r="I103" s="7">
        <f t="shared" si="5"/>
        <v>25386.080000000002</v>
      </c>
      <c r="J103" s="6">
        <v>0</v>
      </c>
    </row>
    <row r="104" spans="1:10" ht="76.349999999999994" customHeight="1">
      <c r="A104" s="15"/>
      <c r="B104" s="9"/>
      <c r="C104" s="9" t="s">
        <v>60</v>
      </c>
      <c r="D104" s="8">
        <v>1</v>
      </c>
      <c r="E104" s="8">
        <f t="shared" si="4"/>
        <v>0</v>
      </c>
      <c r="F104" s="8">
        <v>1</v>
      </c>
      <c r="G104" s="8">
        <v>0</v>
      </c>
      <c r="H104" s="8">
        <v>0</v>
      </c>
      <c r="I104" s="8">
        <f t="shared" si="5"/>
        <v>0</v>
      </c>
      <c r="J104" s="6">
        <v>0</v>
      </c>
    </row>
    <row r="105" spans="1:10" ht="84" customHeight="1">
      <c r="A105" s="15"/>
      <c r="B105" s="9"/>
      <c r="C105" s="14" t="s">
        <v>8</v>
      </c>
      <c r="D105" s="7">
        <v>21419</v>
      </c>
      <c r="E105" s="7">
        <f t="shared" si="4"/>
        <v>0</v>
      </c>
      <c r="F105" s="7">
        <v>21419</v>
      </c>
      <c r="G105" s="7">
        <v>0</v>
      </c>
      <c r="H105" s="8">
        <v>0</v>
      </c>
      <c r="I105" s="7">
        <f t="shared" si="5"/>
        <v>0</v>
      </c>
      <c r="J105" s="6">
        <v>0</v>
      </c>
    </row>
    <row r="106" spans="1:10" ht="21.95" customHeight="1">
      <c r="A106" s="11"/>
      <c r="B106" s="10"/>
      <c r="C106" s="14" t="s">
        <v>7</v>
      </c>
      <c r="D106" s="7">
        <v>6180227</v>
      </c>
      <c r="E106" s="7">
        <f t="shared" si="4"/>
        <v>0</v>
      </c>
      <c r="F106" s="7">
        <v>6180227</v>
      </c>
      <c r="G106" s="7">
        <v>583000.96</v>
      </c>
      <c r="H106" s="7">
        <v>0</v>
      </c>
      <c r="I106" s="7">
        <f t="shared" si="5"/>
        <v>583000.96</v>
      </c>
      <c r="J106" s="6">
        <v>0</v>
      </c>
    </row>
    <row r="107" spans="1:10" ht="39.950000000000003" customHeight="1">
      <c r="A107" s="15"/>
      <c r="B107" s="9"/>
      <c r="C107" s="14" t="s">
        <v>59</v>
      </c>
      <c r="D107" s="7">
        <v>23312219</v>
      </c>
      <c r="E107" s="7">
        <f t="shared" si="4"/>
        <v>-131768.60000000149</v>
      </c>
      <c r="F107" s="7">
        <v>23180450.399999999</v>
      </c>
      <c r="G107" s="7">
        <v>1244101.3700000001</v>
      </c>
      <c r="H107" s="7">
        <v>0</v>
      </c>
      <c r="I107" s="7">
        <f t="shared" si="5"/>
        <v>1244101.3700000001</v>
      </c>
      <c r="J107" s="16">
        <v>0</v>
      </c>
    </row>
    <row r="108" spans="1:10" ht="39.950000000000003" customHeight="1">
      <c r="A108" s="15"/>
      <c r="B108" s="9"/>
      <c r="C108" s="14" t="s">
        <v>146</v>
      </c>
      <c r="D108" s="7">
        <v>0</v>
      </c>
      <c r="E108" s="7">
        <f t="shared" si="4"/>
        <v>179607.5</v>
      </c>
      <c r="F108" s="7">
        <v>179607.5</v>
      </c>
      <c r="G108" s="7">
        <v>0</v>
      </c>
      <c r="H108" s="7">
        <v>0</v>
      </c>
      <c r="I108" s="7">
        <f t="shared" ref="I108" si="6">+G108</f>
        <v>0</v>
      </c>
      <c r="J108" s="16">
        <v>0</v>
      </c>
    </row>
    <row r="109" spans="1:10" ht="39.950000000000003" customHeight="1">
      <c r="A109" s="15"/>
      <c r="B109" s="14" t="s">
        <v>6</v>
      </c>
      <c r="C109" s="9"/>
      <c r="D109" s="13">
        <f>+SUM(D110:D112)</f>
        <v>1048195</v>
      </c>
      <c r="E109" s="13">
        <f t="shared" si="4"/>
        <v>-89838.5</v>
      </c>
      <c r="F109" s="13">
        <f>+SUM(F110:F112)</f>
        <v>958356.5</v>
      </c>
      <c r="G109" s="13">
        <f>+SUM(G110:G112)</f>
        <v>696780.78</v>
      </c>
      <c r="H109" s="13">
        <f>+SUM(H110:H112)</f>
        <v>0</v>
      </c>
      <c r="I109" s="13">
        <f t="shared" si="5"/>
        <v>696780.78</v>
      </c>
      <c r="J109" s="12">
        <f>+SUM(J110:J112)</f>
        <v>0</v>
      </c>
    </row>
    <row r="110" spans="1:10" ht="30.95" customHeight="1">
      <c r="A110" s="11"/>
      <c r="B110" s="10"/>
      <c r="C110" s="14" t="s">
        <v>30</v>
      </c>
      <c r="D110" s="7">
        <v>22995</v>
      </c>
      <c r="E110" s="7">
        <f t="shared" ref="E110:E141" si="7">+F110-D110</f>
        <v>0</v>
      </c>
      <c r="F110" s="7">
        <v>22995</v>
      </c>
      <c r="G110" s="7">
        <v>0</v>
      </c>
      <c r="H110" s="8">
        <v>0</v>
      </c>
      <c r="I110" s="7">
        <f t="shared" ref="I110:I141" si="8">+G110</f>
        <v>0</v>
      </c>
      <c r="J110" s="6">
        <v>0</v>
      </c>
    </row>
    <row r="111" spans="1:10" ht="30.95" customHeight="1">
      <c r="A111" s="11"/>
      <c r="B111" s="10"/>
      <c r="C111" s="14" t="s">
        <v>5</v>
      </c>
      <c r="D111" s="7">
        <v>1002210</v>
      </c>
      <c r="E111" s="7">
        <f t="shared" si="7"/>
        <v>-89839.5</v>
      </c>
      <c r="F111" s="7">
        <v>912370.5</v>
      </c>
      <c r="G111" s="7">
        <v>696780.78</v>
      </c>
      <c r="H111" s="8">
        <v>0</v>
      </c>
      <c r="I111" s="7">
        <f t="shared" si="8"/>
        <v>696780.78</v>
      </c>
      <c r="J111" s="6">
        <v>0</v>
      </c>
    </row>
    <row r="112" spans="1:10" ht="21.95" customHeight="1">
      <c r="A112" s="11"/>
      <c r="B112" s="10"/>
      <c r="C112" s="14" t="s">
        <v>58</v>
      </c>
      <c r="D112" s="7">
        <v>22990</v>
      </c>
      <c r="E112" s="7">
        <f t="shared" si="7"/>
        <v>1</v>
      </c>
      <c r="F112" s="8">
        <v>22991</v>
      </c>
      <c r="G112" s="8">
        <v>0</v>
      </c>
      <c r="H112" s="8">
        <v>0</v>
      </c>
      <c r="I112" s="8">
        <f t="shared" si="8"/>
        <v>0</v>
      </c>
      <c r="J112" s="6">
        <v>0</v>
      </c>
    </row>
    <row r="113" spans="1:10" ht="57.95" customHeight="1">
      <c r="A113" s="15"/>
      <c r="B113" s="14" t="s">
        <v>4</v>
      </c>
      <c r="C113" s="9"/>
      <c r="D113" s="13">
        <f>+SUM(D114:D120)</f>
        <v>2867262</v>
      </c>
      <c r="E113" s="13">
        <f t="shared" si="7"/>
        <v>231</v>
      </c>
      <c r="F113" s="13">
        <f>+SUM(F114:F120)</f>
        <v>2867493</v>
      </c>
      <c r="G113" s="13">
        <f>+SUM(G114:G120)</f>
        <v>295242.8</v>
      </c>
      <c r="H113" s="13">
        <f>+SUM(H114:H120)</f>
        <v>0</v>
      </c>
      <c r="I113" s="13">
        <f t="shared" si="8"/>
        <v>295242.8</v>
      </c>
      <c r="J113" s="12">
        <f>+SUM(J114:J120)</f>
        <v>0</v>
      </c>
    </row>
    <row r="114" spans="1:10" ht="39.950000000000003" customHeight="1">
      <c r="A114" s="15"/>
      <c r="B114" s="9"/>
      <c r="C114" s="9" t="s">
        <v>57</v>
      </c>
      <c r="D114" s="7">
        <v>217724</v>
      </c>
      <c r="E114" s="7">
        <f t="shared" si="7"/>
        <v>-170093</v>
      </c>
      <c r="F114" s="7">
        <v>47631</v>
      </c>
      <c r="G114" s="7">
        <v>5800</v>
      </c>
      <c r="H114" s="8">
        <v>0</v>
      </c>
      <c r="I114" s="7">
        <f t="shared" si="8"/>
        <v>5800</v>
      </c>
      <c r="J114" s="6">
        <v>0</v>
      </c>
    </row>
    <row r="115" spans="1:10" ht="66.95" customHeight="1">
      <c r="A115" s="15"/>
      <c r="B115" s="9"/>
      <c r="C115" s="9" t="s">
        <v>56</v>
      </c>
      <c r="D115" s="7">
        <v>1</v>
      </c>
      <c r="E115" s="7">
        <f t="shared" si="7"/>
        <v>232</v>
      </c>
      <c r="F115" s="7">
        <v>233</v>
      </c>
      <c r="G115" s="7">
        <v>232</v>
      </c>
      <c r="H115" s="8">
        <v>0</v>
      </c>
      <c r="I115" s="7">
        <f t="shared" si="8"/>
        <v>232</v>
      </c>
      <c r="J115" s="6">
        <v>0</v>
      </c>
    </row>
    <row r="116" spans="1:10" ht="48.95" customHeight="1">
      <c r="A116" s="15"/>
      <c r="B116" s="9"/>
      <c r="C116" s="9" t="s">
        <v>55</v>
      </c>
      <c r="D116" s="7">
        <v>5879</v>
      </c>
      <c r="E116" s="7">
        <f t="shared" si="7"/>
        <v>0</v>
      </c>
      <c r="F116" s="7">
        <v>5879</v>
      </c>
      <c r="G116" s="8">
        <v>0</v>
      </c>
      <c r="H116" s="8">
        <v>0</v>
      </c>
      <c r="I116" s="8">
        <f t="shared" si="8"/>
        <v>0</v>
      </c>
      <c r="J116" s="6">
        <v>0</v>
      </c>
    </row>
    <row r="117" spans="1:10" ht="84.95" customHeight="1">
      <c r="A117" s="15"/>
      <c r="B117" s="9"/>
      <c r="C117" s="9" t="s">
        <v>54</v>
      </c>
      <c r="D117" s="7">
        <v>229908</v>
      </c>
      <c r="E117" s="7">
        <f t="shared" si="7"/>
        <v>170092</v>
      </c>
      <c r="F117" s="7">
        <v>400000</v>
      </c>
      <c r="G117" s="7">
        <v>730.8</v>
      </c>
      <c r="H117" s="8">
        <v>0</v>
      </c>
      <c r="I117" s="7">
        <f t="shared" si="8"/>
        <v>730.8</v>
      </c>
      <c r="J117" s="6">
        <v>0</v>
      </c>
    </row>
    <row r="118" spans="1:10" ht="49.35" customHeight="1">
      <c r="A118" s="15"/>
      <c r="B118" s="9"/>
      <c r="C118" s="9" t="s">
        <v>53</v>
      </c>
      <c r="D118" s="7">
        <v>435446</v>
      </c>
      <c r="E118" s="7">
        <f t="shared" si="7"/>
        <v>0</v>
      </c>
      <c r="F118" s="7">
        <v>435446</v>
      </c>
      <c r="G118" s="7">
        <v>5336</v>
      </c>
      <c r="H118" s="7">
        <v>0</v>
      </c>
      <c r="I118" s="7">
        <f t="shared" si="8"/>
        <v>5336</v>
      </c>
      <c r="J118" s="6">
        <v>0</v>
      </c>
    </row>
    <row r="119" spans="1:10" ht="39" customHeight="1">
      <c r="A119" s="15"/>
      <c r="B119" s="9"/>
      <c r="C119" s="14" t="s">
        <v>3</v>
      </c>
      <c r="D119" s="7">
        <v>1847670</v>
      </c>
      <c r="E119" s="7">
        <f t="shared" si="7"/>
        <v>0</v>
      </c>
      <c r="F119" s="7">
        <v>1847670</v>
      </c>
      <c r="G119" s="7">
        <v>283144</v>
      </c>
      <c r="H119" s="8">
        <v>0</v>
      </c>
      <c r="I119" s="7">
        <f t="shared" si="8"/>
        <v>283144</v>
      </c>
      <c r="J119" s="6">
        <v>0</v>
      </c>
    </row>
    <row r="120" spans="1:10" ht="30.95" customHeight="1">
      <c r="A120" s="11"/>
      <c r="B120" s="10"/>
      <c r="C120" s="14" t="s">
        <v>52</v>
      </c>
      <c r="D120" s="7">
        <v>130634</v>
      </c>
      <c r="E120" s="7">
        <f t="shared" si="7"/>
        <v>0</v>
      </c>
      <c r="F120" s="7">
        <v>130634</v>
      </c>
      <c r="G120" s="7">
        <v>0</v>
      </c>
      <c r="H120" s="8">
        <v>0</v>
      </c>
      <c r="I120" s="7">
        <f t="shared" si="8"/>
        <v>0</v>
      </c>
      <c r="J120" s="6">
        <v>0</v>
      </c>
    </row>
    <row r="121" spans="1:10" ht="39.950000000000003" customHeight="1">
      <c r="A121" s="15"/>
      <c r="B121" s="14" t="s">
        <v>51</v>
      </c>
      <c r="C121" s="9"/>
      <c r="D121" s="13">
        <f>+SUM(D122:D123)</f>
        <v>234334</v>
      </c>
      <c r="E121" s="13">
        <f t="shared" si="7"/>
        <v>0</v>
      </c>
      <c r="F121" s="13">
        <f>+SUM(F122:F123)</f>
        <v>234334</v>
      </c>
      <c r="G121" s="13">
        <f>+SUM(G122:G123)</f>
        <v>0</v>
      </c>
      <c r="H121" s="13">
        <f>+SUM(H122:H123)</f>
        <v>0</v>
      </c>
      <c r="I121" s="13">
        <f t="shared" si="8"/>
        <v>0</v>
      </c>
      <c r="J121" s="12">
        <f>+SUM(J122:J123)</f>
        <v>0</v>
      </c>
    </row>
    <row r="122" spans="1:10" ht="66.95" customHeight="1">
      <c r="A122" s="15"/>
      <c r="B122" s="9"/>
      <c r="C122" s="14" t="s">
        <v>50</v>
      </c>
      <c r="D122" s="7">
        <v>234333</v>
      </c>
      <c r="E122" s="8">
        <f t="shared" si="7"/>
        <v>0</v>
      </c>
      <c r="F122" s="7">
        <v>234333</v>
      </c>
      <c r="G122" s="7">
        <v>0</v>
      </c>
      <c r="H122" s="8">
        <v>0</v>
      </c>
      <c r="I122" s="7">
        <f t="shared" si="8"/>
        <v>0</v>
      </c>
      <c r="J122" s="6">
        <v>0</v>
      </c>
    </row>
    <row r="123" spans="1:10" ht="75.95" customHeight="1">
      <c r="A123" s="15"/>
      <c r="B123" s="9"/>
      <c r="C123" s="14" t="s">
        <v>49</v>
      </c>
      <c r="D123" s="8">
        <v>1</v>
      </c>
      <c r="E123" s="8">
        <f t="shared" si="7"/>
        <v>0</v>
      </c>
      <c r="F123" s="8">
        <v>1</v>
      </c>
      <c r="G123" s="8">
        <v>0</v>
      </c>
      <c r="H123" s="8">
        <v>0</v>
      </c>
      <c r="I123" s="8">
        <f t="shared" si="8"/>
        <v>0</v>
      </c>
      <c r="J123" s="6">
        <v>0</v>
      </c>
    </row>
    <row r="124" spans="1:10" ht="30.95" customHeight="1">
      <c r="A124" s="11"/>
      <c r="B124" s="14" t="s">
        <v>48</v>
      </c>
      <c r="C124" s="10"/>
      <c r="D124" s="13">
        <f>+SUM(D125:D132)</f>
        <v>667462</v>
      </c>
      <c r="E124" s="13">
        <f t="shared" si="7"/>
        <v>0</v>
      </c>
      <c r="F124" s="13">
        <f>+SUM(F125:F132)</f>
        <v>667462</v>
      </c>
      <c r="G124" s="13">
        <f>+SUM(G125:G132)</f>
        <v>119529</v>
      </c>
      <c r="H124" s="13">
        <f>+SUM(H125:H132)</f>
        <v>0</v>
      </c>
      <c r="I124" s="13">
        <f t="shared" si="8"/>
        <v>119529</v>
      </c>
      <c r="J124" s="12">
        <f>+SUM(J125:J132)</f>
        <v>0</v>
      </c>
    </row>
    <row r="125" spans="1:10" ht="57.95" customHeight="1">
      <c r="A125" s="15"/>
      <c r="B125" s="9"/>
      <c r="C125" s="14" t="s">
        <v>47</v>
      </c>
      <c r="D125" s="8">
        <v>1</v>
      </c>
      <c r="E125" s="8">
        <f t="shared" si="7"/>
        <v>0</v>
      </c>
      <c r="F125" s="8">
        <v>1</v>
      </c>
      <c r="G125" s="8">
        <v>0</v>
      </c>
      <c r="H125" s="8">
        <v>0</v>
      </c>
      <c r="I125" s="8">
        <f t="shared" si="8"/>
        <v>0</v>
      </c>
      <c r="J125" s="6">
        <v>0</v>
      </c>
    </row>
    <row r="126" spans="1:10" ht="93.95" customHeight="1">
      <c r="A126" s="15"/>
      <c r="B126" s="9"/>
      <c r="C126" s="14" t="s">
        <v>46</v>
      </c>
      <c r="D126" s="7">
        <v>310375</v>
      </c>
      <c r="E126" s="7">
        <f t="shared" si="7"/>
        <v>0</v>
      </c>
      <c r="F126" s="7">
        <v>310375</v>
      </c>
      <c r="G126" s="7">
        <v>39054</v>
      </c>
      <c r="H126" s="8">
        <v>0</v>
      </c>
      <c r="I126" s="7">
        <f t="shared" si="8"/>
        <v>39054</v>
      </c>
      <c r="J126" s="6">
        <v>0</v>
      </c>
    </row>
    <row r="127" spans="1:10" ht="84.95" customHeight="1">
      <c r="A127" s="15"/>
      <c r="B127" s="9"/>
      <c r="C127" s="14" t="s">
        <v>45</v>
      </c>
      <c r="D127" s="8">
        <v>1</v>
      </c>
      <c r="E127" s="8">
        <f t="shared" si="7"/>
        <v>0</v>
      </c>
      <c r="F127" s="8">
        <v>1</v>
      </c>
      <c r="G127" s="8">
        <v>0</v>
      </c>
      <c r="H127" s="8">
        <v>0</v>
      </c>
      <c r="I127" s="8">
        <f t="shared" si="8"/>
        <v>0</v>
      </c>
      <c r="J127" s="6">
        <v>0</v>
      </c>
    </row>
    <row r="128" spans="1:10" ht="58.35" customHeight="1">
      <c r="A128" s="15"/>
      <c r="B128" s="9"/>
      <c r="C128" s="14" t="s">
        <v>44</v>
      </c>
      <c r="D128" s="7">
        <v>248205</v>
      </c>
      <c r="E128" s="7">
        <f t="shared" si="7"/>
        <v>0</v>
      </c>
      <c r="F128" s="7">
        <v>248205</v>
      </c>
      <c r="G128" s="7">
        <v>57000</v>
      </c>
      <c r="H128" s="8">
        <v>0</v>
      </c>
      <c r="I128" s="7">
        <f t="shared" si="8"/>
        <v>57000</v>
      </c>
      <c r="J128" s="6">
        <v>0</v>
      </c>
    </row>
    <row r="129" spans="1:10" ht="93" customHeight="1">
      <c r="A129" s="15"/>
      <c r="B129" s="9"/>
      <c r="C129" s="14" t="s">
        <v>43</v>
      </c>
      <c r="D129" s="8">
        <v>1</v>
      </c>
      <c r="E129" s="8">
        <f t="shared" si="7"/>
        <v>0</v>
      </c>
      <c r="F129" s="8">
        <v>1</v>
      </c>
      <c r="G129" s="8">
        <v>0</v>
      </c>
      <c r="H129" s="8">
        <v>0</v>
      </c>
      <c r="I129" s="8">
        <f t="shared" si="8"/>
        <v>0</v>
      </c>
      <c r="J129" s="6">
        <v>0</v>
      </c>
    </row>
    <row r="130" spans="1:10" ht="48.95" customHeight="1">
      <c r="A130" s="15"/>
      <c r="B130" s="9"/>
      <c r="C130" s="14" t="s">
        <v>42</v>
      </c>
      <c r="D130" s="8">
        <v>1</v>
      </c>
      <c r="E130" s="8">
        <f t="shared" si="7"/>
        <v>0</v>
      </c>
      <c r="F130" s="8">
        <v>1</v>
      </c>
      <c r="G130" s="8">
        <v>0</v>
      </c>
      <c r="H130" s="8">
        <v>0</v>
      </c>
      <c r="I130" s="8">
        <f t="shared" si="8"/>
        <v>0</v>
      </c>
      <c r="J130" s="6">
        <v>0</v>
      </c>
    </row>
    <row r="131" spans="1:10" ht="75.95" customHeight="1">
      <c r="A131" s="15"/>
      <c r="B131" s="9"/>
      <c r="C131" s="14" t="s">
        <v>41</v>
      </c>
      <c r="D131" s="7">
        <v>108877</v>
      </c>
      <c r="E131" s="7">
        <f t="shared" si="7"/>
        <v>0</v>
      </c>
      <c r="F131" s="7">
        <v>108877</v>
      </c>
      <c r="G131" s="7">
        <v>23475</v>
      </c>
      <c r="H131" s="8">
        <v>0</v>
      </c>
      <c r="I131" s="7">
        <f t="shared" si="8"/>
        <v>23475</v>
      </c>
      <c r="J131" s="16">
        <v>0</v>
      </c>
    </row>
    <row r="132" spans="1:10" ht="84.95" customHeight="1">
      <c r="A132" s="15"/>
      <c r="B132" s="9"/>
      <c r="C132" s="14" t="s">
        <v>40</v>
      </c>
      <c r="D132" s="8">
        <v>1</v>
      </c>
      <c r="E132" s="8">
        <f t="shared" si="7"/>
        <v>0</v>
      </c>
      <c r="F132" s="8">
        <v>1</v>
      </c>
      <c r="G132" s="8">
        <v>0</v>
      </c>
      <c r="H132" s="8">
        <v>0</v>
      </c>
      <c r="I132" s="8">
        <f t="shared" si="8"/>
        <v>0</v>
      </c>
      <c r="J132" s="6">
        <v>0</v>
      </c>
    </row>
    <row r="133" spans="1:10" ht="21.95" customHeight="1">
      <c r="A133" s="11"/>
      <c r="B133" s="14" t="s">
        <v>39</v>
      </c>
      <c r="C133" s="10"/>
      <c r="D133" s="13">
        <f>+D134</f>
        <v>345059</v>
      </c>
      <c r="E133" s="13">
        <f t="shared" si="7"/>
        <v>0</v>
      </c>
      <c r="F133" s="13">
        <f>+F134</f>
        <v>345059</v>
      </c>
      <c r="G133" s="13">
        <f>+G134</f>
        <v>0</v>
      </c>
      <c r="H133" s="13">
        <f>+H134</f>
        <v>0</v>
      </c>
      <c r="I133" s="13">
        <f t="shared" si="8"/>
        <v>0</v>
      </c>
      <c r="J133" s="12">
        <f>+J134</f>
        <v>0</v>
      </c>
    </row>
    <row r="134" spans="1:10" ht="21.95" customHeight="1">
      <c r="A134" s="11"/>
      <c r="B134" s="10"/>
      <c r="C134" s="14" t="s">
        <v>38</v>
      </c>
      <c r="D134" s="7">
        <v>345059</v>
      </c>
      <c r="E134" s="7">
        <f t="shared" si="7"/>
        <v>0</v>
      </c>
      <c r="F134" s="7">
        <v>345059</v>
      </c>
      <c r="G134" s="7">
        <v>0</v>
      </c>
      <c r="H134" s="8">
        <v>0</v>
      </c>
      <c r="I134" s="7">
        <f t="shared" si="8"/>
        <v>0</v>
      </c>
      <c r="J134" s="6">
        <v>0</v>
      </c>
    </row>
    <row r="135" spans="1:10" ht="30.95" customHeight="1">
      <c r="A135" s="11"/>
      <c r="B135" s="14" t="s">
        <v>2</v>
      </c>
      <c r="C135" s="10"/>
      <c r="D135" s="13">
        <f>+SUM(D136:D139)</f>
        <v>20893261</v>
      </c>
      <c r="E135" s="13">
        <f t="shared" si="7"/>
        <v>0</v>
      </c>
      <c r="F135" s="13">
        <f>+SUM(F136:F139)</f>
        <v>20893261</v>
      </c>
      <c r="G135" s="13">
        <f>+SUM(G136:G139)</f>
        <v>2846556.2199999997</v>
      </c>
      <c r="H135" s="13">
        <f>+SUM(H136:H139)</f>
        <v>0</v>
      </c>
      <c r="I135" s="13">
        <f t="shared" si="8"/>
        <v>2846556.2199999997</v>
      </c>
      <c r="J135" s="12">
        <f>+SUM(J136:J139)</f>
        <v>0</v>
      </c>
    </row>
    <row r="136" spans="1:10" ht="30.95" customHeight="1">
      <c r="A136" s="11"/>
      <c r="B136" s="10"/>
      <c r="C136" s="14" t="s">
        <v>29</v>
      </c>
      <c r="D136" s="7">
        <v>1142285</v>
      </c>
      <c r="E136" s="7">
        <f t="shared" si="7"/>
        <v>0</v>
      </c>
      <c r="F136" s="7">
        <v>1142285</v>
      </c>
      <c r="G136" s="7">
        <v>685125.95</v>
      </c>
      <c r="H136" s="8">
        <v>0</v>
      </c>
      <c r="I136" s="7">
        <f t="shared" si="8"/>
        <v>685125.95</v>
      </c>
      <c r="J136" s="16">
        <v>0</v>
      </c>
    </row>
    <row r="137" spans="1:10" ht="48.95" customHeight="1">
      <c r="A137" s="15"/>
      <c r="B137" s="9"/>
      <c r="C137" s="14" t="s">
        <v>37</v>
      </c>
      <c r="D137" s="7">
        <v>16658958</v>
      </c>
      <c r="E137" s="7">
        <f t="shared" si="7"/>
        <v>0</v>
      </c>
      <c r="F137" s="7">
        <v>16658958</v>
      </c>
      <c r="G137" s="7">
        <v>1136094.27</v>
      </c>
      <c r="H137" s="7">
        <v>0</v>
      </c>
      <c r="I137" s="7">
        <f t="shared" si="8"/>
        <v>1136094.27</v>
      </c>
      <c r="J137" s="6">
        <v>0</v>
      </c>
    </row>
    <row r="138" spans="1:10" ht="22.5" customHeight="1">
      <c r="A138" s="11"/>
      <c r="B138" s="10"/>
      <c r="C138" s="9" t="s">
        <v>36</v>
      </c>
      <c r="D138" s="7">
        <v>1</v>
      </c>
      <c r="E138" s="7">
        <f t="shared" si="7"/>
        <v>0</v>
      </c>
      <c r="F138" s="7">
        <v>1</v>
      </c>
      <c r="G138" s="7">
        <v>0</v>
      </c>
      <c r="H138" s="8">
        <v>0</v>
      </c>
      <c r="I138" s="7">
        <f t="shared" si="8"/>
        <v>0</v>
      </c>
      <c r="J138" s="16">
        <v>0</v>
      </c>
    </row>
    <row r="139" spans="1:10" ht="22.5" customHeight="1">
      <c r="A139" s="11"/>
      <c r="B139" s="10"/>
      <c r="C139" s="9" t="s">
        <v>1</v>
      </c>
      <c r="D139" s="7">
        <v>3092017</v>
      </c>
      <c r="E139" s="7">
        <f t="shared" si="7"/>
        <v>0</v>
      </c>
      <c r="F139" s="7">
        <v>3092017</v>
      </c>
      <c r="G139" s="7">
        <v>1025336</v>
      </c>
      <c r="H139" s="8">
        <v>0</v>
      </c>
      <c r="I139" s="7">
        <f t="shared" si="8"/>
        <v>1025336</v>
      </c>
      <c r="J139" s="16">
        <v>0</v>
      </c>
    </row>
    <row r="140" spans="1:10" ht="25.5">
      <c r="A140" s="17" t="s">
        <v>35</v>
      </c>
      <c r="B140" s="10"/>
      <c r="C140" s="13"/>
      <c r="D140" s="13">
        <f>+D141+D143+D148+D150+D153</f>
        <v>195758</v>
      </c>
      <c r="E140" s="13">
        <f t="shared" si="7"/>
        <v>0</v>
      </c>
      <c r="F140" s="13">
        <f>+F141+F143+F148+F150+F153</f>
        <v>195758</v>
      </c>
      <c r="G140" s="13">
        <f>+G141+G143+G148+G150+G153</f>
        <v>82552</v>
      </c>
      <c r="H140" s="13">
        <f>+H141+H143+H148+H150+H153</f>
        <v>0</v>
      </c>
      <c r="I140" s="13">
        <f t="shared" si="8"/>
        <v>82552</v>
      </c>
      <c r="J140" s="12">
        <f>+J141+J143+J148+J150+J153</f>
        <v>0</v>
      </c>
    </row>
    <row r="141" spans="1:10" ht="39.950000000000003" customHeight="1">
      <c r="A141" s="15"/>
      <c r="B141" s="14" t="s">
        <v>34</v>
      </c>
      <c r="C141" s="9"/>
      <c r="D141" s="19">
        <f>+D142</f>
        <v>258</v>
      </c>
      <c r="E141" s="19">
        <f t="shared" si="7"/>
        <v>0</v>
      </c>
      <c r="F141" s="19">
        <f>+F142</f>
        <v>258</v>
      </c>
      <c r="G141" s="19">
        <f>+G142</f>
        <v>0</v>
      </c>
      <c r="H141" s="19">
        <f>+H142</f>
        <v>0</v>
      </c>
      <c r="I141" s="19">
        <f t="shared" si="8"/>
        <v>0</v>
      </c>
      <c r="J141" s="18">
        <f>+J142</f>
        <v>0</v>
      </c>
    </row>
    <row r="142" spans="1:10" ht="76.349999999999994" customHeight="1">
      <c r="A142" s="15"/>
      <c r="B142" s="9"/>
      <c r="C142" s="14" t="s">
        <v>33</v>
      </c>
      <c r="D142" s="8">
        <v>258</v>
      </c>
      <c r="E142" s="8">
        <f t="shared" ref="E142:E173" si="9">+F142-D142</f>
        <v>0</v>
      </c>
      <c r="F142" s="8">
        <v>258</v>
      </c>
      <c r="G142" s="8">
        <v>0</v>
      </c>
      <c r="H142" s="8">
        <v>0</v>
      </c>
      <c r="I142" s="8">
        <f t="shared" ref="I142:I173" si="10">+G142</f>
        <v>0</v>
      </c>
      <c r="J142" s="6">
        <v>0</v>
      </c>
    </row>
    <row r="143" spans="1:10" ht="21" customHeight="1">
      <c r="A143" s="11"/>
      <c r="B143" s="14" t="s">
        <v>13</v>
      </c>
      <c r="C143" s="10"/>
      <c r="D143" s="13">
        <f>+SUM(D144:D147)</f>
        <v>120035</v>
      </c>
      <c r="E143" s="13">
        <f t="shared" si="9"/>
        <v>0</v>
      </c>
      <c r="F143" s="13">
        <f>+SUM(F144:F147)</f>
        <v>120035</v>
      </c>
      <c r="G143" s="13">
        <f>+SUM(G144:G147)</f>
        <v>20621.82</v>
      </c>
      <c r="H143" s="13">
        <f>+SUM(H144:H147)</f>
        <v>0</v>
      </c>
      <c r="I143" s="13">
        <f t="shared" si="10"/>
        <v>20621.82</v>
      </c>
      <c r="J143" s="12">
        <f>+SUM(J144:J147)</f>
        <v>0</v>
      </c>
    </row>
    <row r="144" spans="1:10" ht="30.95" customHeight="1">
      <c r="A144" s="11"/>
      <c r="B144" s="10"/>
      <c r="C144" s="14" t="s">
        <v>12</v>
      </c>
      <c r="D144" s="7">
        <v>64931</v>
      </c>
      <c r="E144" s="8">
        <f t="shared" si="9"/>
        <v>0</v>
      </c>
      <c r="F144" s="7">
        <v>64931</v>
      </c>
      <c r="G144" s="7">
        <v>0</v>
      </c>
      <c r="H144" s="8">
        <v>0</v>
      </c>
      <c r="I144" s="7">
        <f t="shared" si="10"/>
        <v>0</v>
      </c>
      <c r="J144" s="6">
        <v>0</v>
      </c>
    </row>
    <row r="145" spans="1:10" ht="21.95" customHeight="1">
      <c r="A145" s="11"/>
      <c r="B145" s="10"/>
      <c r="C145" s="14" t="s">
        <v>11</v>
      </c>
      <c r="D145" s="7">
        <v>14947</v>
      </c>
      <c r="E145" s="8">
        <f t="shared" si="9"/>
        <v>0</v>
      </c>
      <c r="F145" s="7">
        <v>14947</v>
      </c>
      <c r="G145" s="7">
        <v>14594.9</v>
      </c>
      <c r="H145" s="8">
        <v>0</v>
      </c>
      <c r="I145" s="7">
        <f t="shared" si="10"/>
        <v>14594.9</v>
      </c>
      <c r="J145" s="6">
        <v>0</v>
      </c>
    </row>
    <row r="146" spans="1:10" ht="30.95" customHeight="1">
      <c r="A146" s="11"/>
      <c r="B146" s="10"/>
      <c r="C146" s="14" t="s">
        <v>10</v>
      </c>
      <c r="D146" s="7">
        <v>24946</v>
      </c>
      <c r="E146" s="8">
        <f t="shared" si="9"/>
        <v>0</v>
      </c>
      <c r="F146" s="7">
        <v>24946</v>
      </c>
      <c r="G146" s="7">
        <v>6026.92</v>
      </c>
      <c r="H146" s="8">
        <v>0</v>
      </c>
      <c r="I146" s="7">
        <f t="shared" si="10"/>
        <v>6026.92</v>
      </c>
      <c r="J146" s="6">
        <v>0</v>
      </c>
    </row>
    <row r="147" spans="1:10" ht="21.95" customHeight="1">
      <c r="A147" s="11"/>
      <c r="B147" s="10"/>
      <c r="C147" s="14" t="s">
        <v>32</v>
      </c>
      <c r="D147" s="7">
        <v>15211</v>
      </c>
      <c r="E147" s="7">
        <f t="shared" si="9"/>
        <v>0</v>
      </c>
      <c r="F147" s="8">
        <v>15211</v>
      </c>
      <c r="G147" s="8">
        <v>0</v>
      </c>
      <c r="H147" s="8">
        <v>0</v>
      </c>
      <c r="I147" s="8">
        <f t="shared" si="10"/>
        <v>0</v>
      </c>
      <c r="J147" s="6">
        <v>0</v>
      </c>
    </row>
    <row r="148" spans="1:10" ht="57.95" customHeight="1">
      <c r="A148" s="15"/>
      <c r="B148" s="9" t="s">
        <v>9</v>
      </c>
      <c r="C148" s="9"/>
      <c r="D148" s="13">
        <f>+D149</f>
        <v>9413</v>
      </c>
      <c r="E148" s="13">
        <f t="shared" si="9"/>
        <v>0</v>
      </c>
      <c r="F148" s="13">
        <f>+F149</f>
        <v>9413</v>
      </c>
      <c r="G148" s="13">
        <f>+G149</f>
        <v>9413</v>
      </c>
      <c r="H148" s="13">
        <f>+H149</f>
        <v>0</v>
      </c>
      <c r="I148" s="13">
        <f t="shared" si="10"/>
        <v>9413</v>
      </c>
      <c r="J148" s="12">
        <f>+J149</f>
        <v>0</v>
      </c>
    </row>
    <row r="149" spans="1:10" ht="48.95" customHeight="1">
      <c r="A149" s="15"/>
      <c r="B149" s="9"/>
      <c r="C149" s="9" t="s">
        <v>31</v>
      </c>
      <c r="D149" s="7">
        <v>9413</v>
      </c>
      <c r="E149" s="8">
        <f t="shared" si="9"/>
        <v>0</v>
      </c>
      <c r="F149" s="7">
        <v>9413</v>
      </c>
      <c r="G149" s="7">
        <v>9413</v>
      </c>
      <c r="H149" s="8">
        <v>0</v>
      </c>
      <c r="I149" s="7">
        <f t="shared" si="10"/>
        <v>9413</v>
      </c>
      <c r="J149" s="6">
        <v>0</v>
      </c>
    </row>
    <row r="150" spans="1:10" ht="39.950000000000003" customHeight="1">
      <c r="A150" s="15"/>
      <c r="B150" s="14" t="s">
        <v>6</v>
      </c>
      <c r="C150" s="9"/>
      <c r="D150" s="13">
        <f>+SUM(D151:D152)</f>
        <v>65986</v>
      </c>
      <c r="E150" s="13">
        <f t="shared" si="9"/>
        <v>0</v>
      </c>
      <c r="F150" s="13">
        <f>+SUM(F151:F152)</f>
        <v>65986</v>
      </c>
      <c r="G150" s="13">
        <f>+SUM(G151:G152)</f>
        <v>52517.18</v>
      </c>
      <c r="H150" s="13">
        <f>+SUM(H151:H152)</f>
        <v>0</v>
      </c>
      <c r="I150" s="13">
        <f t="shared" si="10"/>
        <v>52517.18</v>
      </c>
      <c r="J150" s="12">
        <f>+SUM(J151:J152)</f>
        <v>0</v>
      </c>
    </row>
    <row r="151" spans="1:10" ht="30.95" customHeight="1">
      <c r="A151" s="11"/>
      <c r="B151" s="10"/>
      <c r="C151" s="14" t="s">
        <v>30</v>
      </c>
      <c r="D151" s="7">
        <v>17139</v>
      </c>
      <c r="E151" s="8">
        <f t="shared" si="9"/>
        <v>0</v>
      </c>
      <c r="F151" s="7">
        <v>17139</v>
      </c>
      <c r="G151" s="7">
        <v>3670.18</v>
      </c>
      <c r="H151" s="8">
        <v>0</v>
      </c>
      <c r="I151" s="7">
        <f t="shared" si="10"/>
        <v>3670.18</v>
      </c>
      <c r="J151" s="6">
        <v>0</v>
      </c>
    </row>
    <row r="152" spans="1:10" ht="30.95" customHeight="1">
      <c r="A152" s="11"/>
      <c r="B152" s="10"/>
      <c r="C152" s="14" t="s">
        <v>5</v>
      </c>
      <c r="D152" s="7">
        <v>48847</v>
      </c>
      <c r="E152" s="8">
        <f t="shared" si="9"/>
        <v>0</v>
      </c>
      <c r="F152" s="7">
        <v>48847</v>
      </c>
      <c r="G152" s="7">
        <v>48847</v>
      </c>
      <c r="H152" s="8">
        <v>0</v>
      </c>
      <c r="I152" s="7">
        <f t="shared" si="10"/>
        <v>48847</v>
      </c>
      <c r="J152" s="6">
        <v>0</v>
      </c>
    </row>
    <row r="153" spans="1:10" ht="30.95" customHeight="1">
      <c r="A153" s="11"/>
      <c r="B153" s="14" t="s">
        <v>2</v>
      </c>
      <c r="C153" s="10"/>
      <c r="D153" s="19">
        <f>+D154</f>
        <v>66</v>
      </c>
      <c r="E153" s="19">
        <f t="shared" si="9"/>
        <v>0</v>
      </c>
      <c r="F153" s="19">
        <f>+F154</f>
        <v>66</v>
      </c>
      <c r="G153" s="19">
        <f>+G154</f>
        <v>0</v>
      </c>
      <c r="H153" s="19">
        <f>+H154</f>
        <v>0</v>
      </c>
      <c r="I153" s="19">
        <f t="shared" si="10"/>
        <v>0</v>
      </c>
      <c r="J153" s="18">
        <f>+J154</f>
        <v>0</v>
      </c>
    </row>
    <row r="154" spans="1:10" ht="30.95" customHeight="1">
      <c r="A154" s="11"/>
      <c r="B154" s="10"/>
      <c r="C154" s="14" t="s">
        <v>29</v>
      </c>
      <c r="D154" s="8">
        <v>66</v>
      </c>
      <c r="E154" s="7">
        <f t="shared" si="9"/>
        <v>0</v>
      </c>
      <c r="F154" s="7">
        <v>66</v>
      </c>
      <c r="G154" s="7">
        <v>0</v>
      </c>
      <c r="H154" s="8">
        <v>0</v>
      </c>
      <c r="I154" s="7">
        <f t="shared" si="10"/>
        <v>0</v>
      </c>
      <c r="J154" s="6">
        <v>0</v>
      </c>
    </row>
    <row r="155" spans="1:10" ht="48.95" customHeight="1">
      <c r="A155" s="17" t="s">
        <v>28</v>
      </c>
      <c r="B155" s="9"/>
      <c r="C155" s="13"/>
      <c r="D155" s="13">
        <f>+D156+D158+D162+D167+D170+D174+D177+D179+D181</f>
        <v>4984377</v>
      </c>
      <c r="E155" s="13">
        <f t="shared" si="9"/>
        <v>0</v>
      </c>
      <c r="F155" s="13">
        <f>+F156+F158+F162+F167+F170+F174+F177+F179+F181</f>
        <v>4984377</v>
      </c>
      <c r="G155" s="13">
        <f>+G156+G158+G162+G167+G170+G174+G177+G179+G181</f>
        <v>1038853</v>
      </c>
      <c r="H155" s="13">
        <f>+H156+H158+H162+H167+H170+H174+H177+H179+H181</f>
        <v>0</v>
      </c>
      <c r="I155" s="13">
        <f t="shared" si="10"/>
        <v>1038853</v>
      </c>
      <c r="J155" s="12">
        <f>+J156+J158+J162+J167+J170+J174+J177+J179+J181</f>
        <v>0</v>
      </c>
    </row>
    <row r="156" spans="1:10" ht="48.95" customHeight="1">
      <c r="A156" s="15"/>
      <c r="B156" s="14" t="s">
        <v>27</v>
      </c>
      <c r="C156" s="9"/>
      <c r="D156" s="13">
        <f>+D157</f>
        <v>1054109</v>
      </c>
      <c r="E156" s="13">
        <f t="shared" si="9"/>
        <v>0</v>
      </c>
      <c r="F156" s="13">
        <f>+F157</f>
        <v>1054109</v>
      </c>
      <c r="G156" s="13">
        <f>+G157</f>
        <v>269869</v>
      </c>
      <c r="H156" s="13">
        <f>+H157</f>
        <v>0</v>
      </c>
      <c r="I156" s="13">
        <f t="shared" si="10"/>
        <v>269869</v>
      </c>
      <c r="J156" s="12">
        <f>+J157</f>
        <v>0</v>
      </c>
    </row>
    <row r="157" spans="1:10" ht="18" customHeight="1">
      <c r="A157" s="11"/>
      <c r="B157" s="10"/>
      <c r="C157" s="14" t="s">
        <v>26</v>
      </c>
      <c r="D157" s="7">
        <v>1054109</v>
      </c>
      <c r="E157" s="7">
        <f t="shared" si="9"/>
        <v>0</v>
      </c>
      <c r="F157" s="7">
        <v>1054109</v>
      </c>
      <c r="G157" s="7">
        <v>269869</v>
      </c>
      <c r="H157" s="8">
        <v>0</v>
      </c>
      <c r="I157" s="7">
        <f t="shared" si="10"/>
        <v>269869</v>
      </c>
      <c r="J157" s="16">
        <v>0</v>
      </c>
    </row>
    <row r="158" spans="1:10" ht="30.95" customHeight="1">
      <c r="A158" s="11"/>
      <c r="B158" s="14" t="s">
        <v>25</v>
      </c>
      <c r="C158" s="10"/>
      <c r="D158" s="13">
        <f>+SUM(D159:D161)</f>
        <v>592023</v>
      </c>
      <c r="E158" s="13">
        <f t="shared" si="9"/>
        <v>0</v>
      </c>
      <c r="F158" s="13">
        <f>+SUM(F159:F161)</f>
        <v>592023</v>
      </c>
      <c r="G158" s="13">
        <f>+SUM(G159:G161)</f>
        <v>1806</v>
      </c>
      <c r="H158" s="13">
        <f>+SUM(H159:H161)</f>
        <v>0</v>
      </c>
      <c r="I158" s="13">
        <f t="shared" si="10"/>
        <v>1806</v>
      </c>
      <c r="J158" s="12">
        <f>+SUM(J159:J161)</f>
        <v>0</v>
      </c>
    </row>
    <row r="159" spans="1:10" ht="57.95" customHeight="1">
      <c r="A159" s="15"/>
      <c r="B159" s="9"/>
      <c r="C159" s="14" t="s">
        <v>24</v>
      </c>
      <c r="D159" s="7">
        <v>7456</v>
      </c>
      <c r="E159" s="8">
        <f t="shared" si="9"/>
        <v>0</v>
      </c>
      <c r="F159" s="7">
        <v>7456</v>
      </c>
      <c r="G159" s="7">
        <v>1806</v>
      </c>
      <c r="H159" s="8">
        <v>0</v>
      </c>
      <c r="I159" s="7">
        <f t="shared" si="10"/>
        <v>1806</v>
      </c>
      <c r="J159" s="6">
        <v>0</v>
      </c>
    </row>
    <row r="160" spans="1:10" ht="31.35" customHeight="1">
      <c r="A160" s="11"/>
      <c r="B160" s="10"/>
      <c r="C160" s="14" t="s">
        <v>23</v>
      </c>
      <c r="D160" s="7">
        <v>20783</v>
      </c>
      <c r="E160" s="7">
        <f t="shared" si="9"/>
        <v>0</v>
      </c>
      <c r="F160" s="7">
        <v>20783</v>
      </c>
      <c r="G160" s="7">
        <v>0</v>
      </c>
      <c r="H160" s="8">
        <v>0</v>
      </c>
      <c r="I160" s="7">
        <f t="shared" si="10"/>
        <v>0</v>
      </c>
      <c r="J160" s="6">
        <v>0</v>
      </c>
    </row>
    <row r="161" spans="1:10" ht="21" customHeight="1">
      <c r="A161" s="11"/>
      <c r="B161" s="10"/>
      <c r="C161" s="14" t="s">
        <v>22</v>
      </c>
      <c r="D161" s="7">
        <v>563784</v>
      </c>
      <c r="E161" s="7">
        <f t="shared" si="9"/>
        <v>0</v>
      </c>
      <c r="F161" s="7">
        <v>563784</v>
      </c>
      <c r="G161" s="7">
        <v>0</v>
      </c>
      <c r="H161" s="8">
        <v>0</v>
      </c>
      <c r="I161" s="7">
        <f t="shared" si="10"/>
        <v>0</v>
      </c>
      <c r="J161" s="6">
        <v>0</v>
      </c>
    </row>
    <row r="162" spans="1:10" ht="21.95" customHeight="1">
      <c r="A162" s="11"/>
      <c r="B162" s="14" t="s">
        <v>21</v>
      </c>
      <c r="C162" s="10"/>
      <c r="D162" s="13">
        <f>+SUM(D163:D166)</f>
        <v>236600</v>
      </c>
      <c r="E162" s="13">
        <f t="shared" si="9"/>
        <v>0</v>
      </c>
      <c r="F162" s="13">
        <f>+SUM(F163:F166)</f>
        <v>236600</v>
      </c>
      <c r="G162" s="13">
        <f>+SUM(G163:G166)</f>
        <v>70029</v>
      </c>
      <c r="H162" s="13">
        <f>+SUM(H163:H166)</f>
        <v>0</v>
      </c>
      <c r="I162" s="13">
        <f t="shared" si="10"/>
        <v>70029</v>
      </c>
      <c r="J162" s="12">
        <f>+SUM(J163:J166)</f>
        <v>0</v>
      </c>
    </row>
    <row r="163" spans="1:10" ht="21.95" customHeight="1">
      <c r="A163" s="11"/>
      <c r="B163" s="10"/>
      <c r="C163" s="14" t="s">
        <v>20</v>
      </c>
      <c r="D163" s="7">
        <v>106050</v>
      </c>
      <c r="E163" s="7">
        <f t="shared" si="9"/>
        <v>0</v>
      </c>
      <c r="F163" s="7">
        <v>106050</v>
      </c>
      <c r="G163" s="7">
        <v>26511</v>
      </c>
      <c r="H163" s="8">
        <v>0</v>
      </c>
      <c r="I163" s="7">
        <f t="shared" si="10"/>
        <v>26511</v>
      </c>
      <c r="J163" s="6">
        <v>0</v>
      </c>
    </row>
    <row r="164" spans="1:10" ht="48.95" customHeight="1">
      <c r="A164" s="15"/>
      <c r="B164" s="9"/>
      <c r="C164" s="14" t="s">
        <v>19</v>
      </c>
      <c r="D164" s="7">
        <v>53215</v>
      </c>
      <c r="E164" s="7">
        <f t="shared" si="9"/>
        <v>0</v>
      </c>
      <c r="F164" s="7">
        <v>53215</v>
      </c>
      <c r="G164" s="7">
        <v>17738</v>
      </c>
      <c r="H164" s="8">
        <v>0</v>
      </c>
      <c r="I164" s="7">
        <f t="shared" si="10"/>
        <v>17738</v>
      </c>
      <c r="J164" s="6">
        <v>0</v>
      </c>
    </row>
    <row r="165" spans="1:10" ht="21.95" customHeight="1">
      <c r="A165" s="11"/>
      <c r="B165" s="10"/>
      <c r="C165" s="14" t="s">
        <v>18</v>
      </c>
      <c r="D165" s="7">
        <v>49595</v>
      </c>
      <c r="E165" s="7">
        <f t="shared" si="9"/>
        <v>0</v>
      </c>
      <c r="F165" s="7">
        <v>49595</v>
      </c>
      <c r="G165" s="7">
        <v>16532</v>
      </c>
      <c r="H165" s="8">
        <v>0</v>
      </c>
      <c r="I165" s="7">
        <f t="shared" si="10"/>
        <v>16532</v>
      </c>
      <c r="J165" s="6">
        <v>0</v>
      </c>
    </row>
    <row r="166" spans="1:10" ht="39.950000000000003" customHeight="1">
      <c r="A166" s="15"/>
      <c r="B166" s="9"/>
      <c r="C166" s="14" t="s">
        <v>17</v>
      </c>
      <c r="D166" s="7">
        <v>27740</v>
      </c>
      <c r="E166" s="7">
        <f t="shared" si="9"/>
        <v>0</v>
      </c>
      <c r="F166" s="7">
        <v>27740</v>
      </c>
      <c r="G166" s="7">
        <v>9248</v>
      </c>
      <c r="H166" s="8">
        <v>0</v>
      </c>
      <c r="I166" s="7">
        <f t="shared" si="10"/>
        <v>9248</v>
      </c>
      <c r="J166" s="6">
        <v>0</v>
      </c>
    </row>
    <row r="167" spans="1:10" ht="39.950000000000003" customHeight="1">
      <c r="A167" s="15"/>
      <c r="B167" s="14" t="s">
        <v>16</v>
      </c>
      <c r="C167" s="9"/>
      <c r="D167" s="13">
        <f>+SUM(D168:D169)</f>
        <v>2511624</v>
      </c>
      <c r="E167" s="13">
        <f t="shared" si="9"/>
        <v>0</v>
      </c>
      <c r="F167" s="13">
        <f>+SUM(F168:F169)</f>
        <v>2511624</v>
      </c>
      <c r="G167" s="13">
        <f>+SUM(G168:G169)</f>
        <v>541652</v>
      </c>
      <c r="H167" s="13">
        <f>+SUM(H168:H169)</f>
        <v>0</v>
      </c>
      <c r="I167" s="13">
        <f t="shared" si="10"/>
        <v>541652</v>
      </c>
      <c r="J167" s="12">
        <f>+SUM(J168:J169)</f>
        <v>0</v>
      </c>
    </row>
    <row r="168" spans="1:10" ht="22.5" customHeight="1">
      <c r="A168" s="11"/>
      <c r="B168" s="10"/>
      <c r="C168" s="9" t="s">
        <v>15</v>
      </c>
      <c r="D168" s="7">
        <v>2349187</v>
      </c>
      <c r="E168" s="7">
        <f t="shared" si="9"/>
        <v>0</v>
      </c>
      <c r="F168" s="7">
        <v>2349187</v>
      </c>
      <c r="G168" s="7">
        <v>501396</v>
      </c>
      <c r="H168" s="8">
        <v>0</v>
      </c>
      <c r="I168" s="7">
        <f t="shared" si="10"/>
        <v>501396</v>
      </c>
      <c r="J168" s="6">
        <v>0</v>
      </c>
    </row>
    <row r="169" spans="1:10" ht="30.95" customHeight="1">
      <c r="A169" s="11"/>
      <c r="B169" s="10"/>
      <c r="C169" s="14" t="s">
        <v>14</v>
      </c>
      <c r="D169" s="7">
        <v>162437</v>
      </c>
      <c r="E169" s="7">
        <f t="shared" si="9"/>
        <v>0</v>
      </c>
      <c r="F169" s="7">
        <v>162437</v>
      </c>
      <c r="G169" s="7">
        <v>40256</v>
      </c>
      <c r="H169" s="8">
        <v>0</v>
      </c>
      <c r="I169" s="7">
        <f t="shared" si="10"/>
        <v>40256</v>
      </c>
      <c r="J169" s="6">
        <v>0</v>
      </c>
    </row>
    <row r="170" spans="1:10" ht="21.95" customHeight="1">
      <c r="A170" s="11"/>
      <c r="B170" s="14" t="s">
        <v>13</v>
      </c>
      <c r="C170" s="10"/>
      <c r="D170" s="13">
        <f>+SUM(D171:D173)</f>
        <v>336548</v>
      </c>
      <c r="E170" s="13">
        <f t="shared" si="9"/>
        <v>0</v>
      </c>
      <c r="F170" s="13">
        <f>+SUM(F171:F173)</f>
        <v>336548</v>
      </c>
      <c r="G170" s="13">
        <f>+SUM(G171:G173)</f>
        <v>108231</v>
      </c>
      <c r="H170" s="13">
        <f>+SUM(H171:H173)</f>
        <v>0</v>
      </c>
      <c r="I170" s="13">
        <f t="shared" si="10"/>
        <v>108231</v>
      </c>
      <c r="J170" s="12">
        <f>+SUM(J171:J173)</f>
        <v>0</v>
      </c>
    </row>
    <row r="171" spans="1:10" ht="30.95" customHeight="1">
      <c r="A171" s="11"/>
      <c r="B171" s="10"/>
      <c r="C171" s="14" t="s">
        <v>12</v>
      </c>
      <c r="D171" s="7">
        <v>84029</v>
      </c>
      <c r="E171" s="8">
        <f t="shared" si="9"/>
        <v>0</v>
      </c>
      <c r="F171" s="7">
        <v>84029</v>
      </c>
      <c r="G171" s="7">
        <v>0</v>
      </c>
      <c r="H171" s="8">
        <v>0</v>
      </c>
      <c r="I171" s="7">
        <f t="shared" si="10"/>
        <v>0</v>
      </c>
      <c r="J171" s="6">
        <v>0</v>
      </c>
    </row>
    <row r="172" spans="1:10" ht="21.95" customHeight="1">
      <c r="A172" s="11"/>
      <c r="B172" s="10"/>
      <c r="C172" s="14" t="s">
        <v>11</v>
      </c>
      <c r="D172" s="7">
        <v>210127</v>
      </c>
      <c r="E172" s="8">
        <f t="shared" si="9"/>
        <v>0</v>
      </c>
      <c r="F172" s="7">
        <v>210127</v>
      </c>
      <c r="G172" s="7">
        <v>97638</v>
      </c>
      <c r="H172" s="8">
        <v>0</v>
      </c>
      <c r="I172" s="7">
        <f t="shared" si="10"/>
        <v>97638</v>
      </c>
      <c r="J172" s="6">
        <v>0</v>
      </c>
    </row>
    <row r="173" spans="1:10" ht="30.95" customHeight="1">
      <c r="A173" s="11"/>
      <c r="B173" s="10"/>
      <c r="C173" s="14" t="s">
        <v>10</v>
      </c>
      <c r="D173" s="7">
        <v>42392</v>
      </c>
      <c r="E173" s="8">
        <f t="shared" si="9"/>
        <v>0</v>
      </c>
      <c r="F173" s="7">
        <v>42392</v>
      </c>
      <c r="G173" s="7">
        <v>10593</v>
      </c>
      <c r="H173" s="8">
        <v>0</v>
      </c>
      <c r="I173" s="7">
        <f t="shared" si="10"/>
        <v>10593</v>
      </c>
      <c r="J173" s="6">
        <v>0</v>
      </c>
    </row>
    <row r="174" spans="1:10" ht="57.95" customHeight="1">
      <c r="A174" s="15"/>
      <c r="B174" s="9" t="s">
        <v>9</v>
      </c>
      <c r="C174" s="9"/>
      <c r="D174" s="13">
        <f>+SUM(D175:D176)</f>
        <v>154837</v>
      </c>
      <c r="E174" s="13">
        <f t="shared" ref="E174:E182" si="11">+F174-D174</f>
        <v>0</v>
      </c>
      <c r="F174" s="13">
        <f>+SUM(F175:F176)</f>
        <v>154837</v>
      </c>
      <c r="G174" s="13">
        <f>+SUM(G175:G176)</f>
        <v>20562</v>
      </c>
      <c r="H174" s="13">
        <f>+SUM(H175:H176)</f>
        <v>0</v>
      </c>
      <c r="I174" s="13">
        <f t="shared" ref="I174:I182" si="12">+G174</f>
        <v>20562</v>
      </c>
      <c r="J174" s="12">
        <f>+SUM(J175:J176)</f>
        <v>0</v>
      </c>
    </row>
    <row r="175" spans="1:10" ht="84.95" customHeight="1">
      <c r="A175" s="15"/>
      <c r="B175" s="9"/>
      <c r="C175" s="14" t="s">
        <v>8</v>
      </c>
      <c r="D175" s="7">
        <v>30506</v>
      </c>
      <c r="E175" s="7">
        <f t="shared" si="11"/>
        <v>0</v>
      </c>
      <c r="F175" s="8">
        <v>30506</v>
      </c>
      <c r="G175" s="8">
        <v>0</v>
      </c>
      <c r="H175" s="8">
        <v>0</v>
      </c>
      <c r="I175" s="8">
        <f t="shared" si="12"/>
        <v>0</v>
      </c>
      <c r="J175" s="6">
        <v>0</v>
      </c>
    </row>
    <row r="176" spans="1:10" ht="21.95" customHeight="1">
      <c r="A176" s="11"/>
      <c r="B176" s="10"/>
      <c r="C176" s="14" t="s">
        <v>7</v>
      </c>
      <c r="D176" s="7">
        <v>124331</v>
      </c>
      <c r="E176" s="8">
        <f t="shared" si="11"/>
        <v>0</v>
      </c>
      <c r="F176" s="7">
        <v>124331</v>
      </c>
      <c r="G176" s="7">
        <v>20562</v>
      </c>
      <c r="H176" s="8">
        <v>0</v>
      </c>
      <c r="I176" s="7">
        <f t="shared" si="12"/>
        <v>20562</v>
      </c>
      <c r="J176" s="6">
        <v>0</v>
      </c>
    </row>
    <row r="177" spans="1:10" ht="39.950000000000003" customHeight="1">
      <c r="A177" s="15"/>
      <c r="B177" s="14" t="s">
        <v>6</v>
      </c>
      <c r="C177" s="9"/>
      <c r="D177" s="13">
        <f>+D178</f>
        <v>7077</v>
      </c>
      <c r="E177" s="13">
        <f t="shared" si="11"/>
        <v>0</v>
      </c>
      <c r="F177" s="13">
        <f>+F178</f>
        <v>7077</v>
      </c>
      <c r="G177" s="13">
        <f>+G178</f>
        <v>7077</v>
      </c>
      <c r="H177" s="13">
        <f>+H178</f>
        <v>0</v>
      </c>
      <c r="I177" s="13">
        <f t="shared" si="12"/>
        <v>7077</v>
      </c>
      <c r="J177" s="12">
        <f>+J178</f>
        <v>0</v>
      </c>
    </row>
    <row r="178" spans="1:10" ht="31.35" customHeight="1">
      <c r="A178" s="11"/>
      <c r="B178" s="10"/>
      <c r="C178" s="14" t="s">
        <v>5</v>
      </c>
      <c r="D178" s="7">
        <v>7077</v>
      </c>
      <c r="E178" s="8">
        <f t="shared" si="11"/>
        <v>0</v>
      </c>
      <c r="F178" s="7">
        <v>7077</v>
      </c>
      <c r="G178" s="7">
        <f t="shared" ref="G178" si="13">+F178</f>
        <v>7077</v>
      </c>
      <c r="H178" s="8">
        <v>0</v>
      </c>
      <c r="I178" s="7">
        <f t="shared" si="12"/>
        <v>7077</v>
      </c>
      <c r="J178" s="6">
        <v>0</v>
      </c>
    </row>
    <row r="179" spans="1:10" ht="57" customHeight="1">
      <c r="A179" s="15"/>
      <c r="B179" s="14" t="s">
        <v>4</v>
      </c>
      <c r="C179" s="9"/>
      <c r="D179" s="13">
        <f>+D180</f>
        <v>33456</v>
      </c>
      <c r="E179" s="13">
        <f t="shared" si="11"/>
        <v>0</v>
      </c>
      <c r="F179" s="13">
        <f>+F180</f>
        <v>33456</v>
      </c>
      <c r="G179" s="13">
        <f>+G180</f>
        <v>5608</v>
      </c>
      <c r="H179" s="13">
        <f>+H180</f>
        <v>0</v>
      </c>
      <c r="I179" s="13">
        <f t="shared" si="12"/>
        <v>5608</v>
      </c>
      <c r="J179" s="12">
        <f>+J180</f>
        <v>0</v>
      </c>
    </row>
    <row r="180" spans="1:10" ht="39.950000000000003" customHeight="1">
      <c r="A180" s="15"/>
      <c r="B180" s="9"/>
      <c r="C180" s="14" t="s">
        <v>3</v>
      </c>
      <c r="D180" s="7">
        <v>33456</v>
      </c>
      <c r="E180" s="8">
        <f t="shared" si="11"/>
        <v>0</v>
      </c>
      <c r="F180" s="7">
        <v>33456</v>
      </c>
      <c r="G180" s="7">
        <v>5608</v>
      </c>
      <c r="H180" s="8">
        <v>0</v>
      </c>
      <c r="I180" s="7">
        <f t="shared" si="12"/>
        <v>5608</v>
      </c>
      <c r="J180" s="6">
        <v>0</v>
      </c>
    </row>
    <row r="181" spans="1:10" ht="30.95" customHeight="1">
      <c r="A181" s="11"/>
      <c r="B181" s="14" t="s">
        <v>2</v>
      </c>
      <c r="C181" s="10"/>
      <c r="D181" s="13">
        <f>+D182</f>
        <v>58103</v>
      </c>
      <c r="E181" s="13">
        <f t="shared" si="11"/>
        <v>0</v>
      </c>
      <c r="F181" s="13">
        <f>+F182</f>
        <v>58103</v>
      </c>
      <c r="G181" s="13">
        <f>+G182</f>
        <v>14019</v>
      </c>
      <c r="H181" s="13">
        <f>+H182</f>
        <v>0</v>
      </c>
      <c r="I181" s="13">
        <f t="shared" si="12"/>
        <v>14019</v>
      </c>
      <c r="J181" s="12">
        <f>+J182</f>
        <v>0</v>
      </c>
    </row>
    <row r="182" spans="1:10" ht="22.5" customHeight="1">
      <c r="A182" s="11"/>
      <c r="B182" s="10"/>
      <c r="C182" s="9" t="s">
        <v>1</v>
      </c>
      <c r="D182" s="7">
        <v>58103</v>
      </c>
      <c r="E182" s="8">
        <f t="shared" si="11"/>
        <v>0</v>
      </c>
      <c r="F182" s="7">
        <v>58103</v>
      </c>
      <c r="G182" s="7">
        <v>14019</v>
      </c>
      <c r="H182" s="8">
        <v>0</v>
      </c>
      <c r="I182" s="7">
        <f t="shared" si="12"/>
        <v>14019</v>
      </c>
      <c r="J182" s="6">
        <v>0</v>
      </c>
    </row>
    <row r="183" spans="1:10" ht="18.2" customHeight="1">
      <c r="A183" s="5"/>
      <c r="B183" s="28" t="s">
        <v>0</v>
      </c>
      <c r="C183" s="28"/>
      <c r="D183" s="4">
        <f t="shared" ref="D183:J183" si="14">+D13+D140+D155</f>
        <v>225386069</v>
      </c>
      <c r="E183" s="4">
        <f t="shared" si="14"/>
        <v>0</v>
      </c>
      <c r="F183" s="4">
        <f t="shared" si="14"/>
        <v>225386069</v>
      </c>
      <c r="G183" s="4">
        <f t="shared" si="14"/>
        <v>45085540.430000007</v>
      </c>
      <c r="H183" s="4">
        <f t="shared" si="14"/>
        <v>0</v>
      </c>
      <c r="I183" s="4">
        <f t="shared" si="14"/>
        <v>45085540.430000007</v>
      </c>
      <c r="J183" s="3">
        <f t="shared" si="14"/>
        <v>0</v>
      </c>
    </row>
    <row r="184" spans="1:10">
      <c r="D184" s="2"/>
      <c r="E184" s="2"/>
      <c r="F184" s="2"/>
    </row>
    <row r="185" spans="1:10" ht="21.95" customHeight="1"/>
    <row r="186" spans="1:10" ht="18.2" customHeight="1"/>
  </sheetData>
  <mergeCells count="5">
    <mergeCell ref="A3:J3"/>
    <mergeCell ref="A4:J4"/>
    <mergeCell ref="A5:J5"/>
    <mergeCell ref="A6:J6"/>
    <mergeCell ref="B183:C183"/>
  </mergeCells>
  <printOptions horizontalCentered="1"/>
  <pageMargins left="0" right="0" top="0.35433070866141736" bottom="0.35433070866141736" header="0.31496062992125984" footer="0.31496062992125984"/>
  <pageSetup scale="45" fitToHeight="5" orientation="portrait" r:id="rId1"/>
  <rowBreaks count="1" manualBreakCount="1">
    <brk id="13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C. Programática ene-mzo 2025</vt:lpstr>
      <vt:lpstr>'C. Programática ene-mzo 2025'!Área_de_impresión</vt:lpstr>
      <vt:lpstr>'C. Programática ene-mzo 2025'!Títulos_a_imprimir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Estévez Reyes</dc:creator>
  <cp:lastModifiedBy>Daniel Estévez Reyes</cp:lastModifiedBy>
  <dcterms:created xsi:type="dcterms:W3CDTF">2025-04-07T17:17:50Z</dcterms:created>
  <dcterms:modified xsi:type="dcterms:W3CDTF">2025-05-02T21:40:47Z</dcterms:modified>
</cp:coreProperties>
</file>